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230" tabRatio="764" activeTab="0"/>
  </bookViews>
  <sheets>
    <sheet name="ZESTAWIENIE" sheetId="1" r:id="rId1"/>
    <sheet name="Zestawienie z podsumą " sheetId="2" r:id="rId2"/>
  </sheets>
  <definedNames/>
  <calcPr fullCalcOnLoad="1"/>
</workbook>
</file>

<file path=xl/sharedStrings.xml><?xml version="1.0" encoding="utf-8"?>
<sst xmlns="http://schemas.openxmlformats.org/spreadsheetml/2006/main" count="713" uniqueCount="230">
  <si>
    <t>Program finansowania</t>
  </si>
  <si>
    <t>Nazwa projektu</t>
  </si>
  <si>
    <t>Lp.</t>
  </si>
  <si>
    <t>RPO WSL na lata 2007-2013 Działanie 7.1. Modernizacja i rozbudowa sieci drogowej</t>
  </si>
  <si>
    <t>Budowa drogi w ulicy Kochanowskiego w Myszkowie wraz z kanalizacją deszczową i kanalizacją sanitarna oraz wodociągiem.</t>
  </si>
  <si>
    <t>RPO WSL na lata 2007-2013 Działanie 5.3- Czyste powietrze i odnawialne źródła energii</t>
  </si>
  <si>
    <t>Słoneczny basen w Myszkowie.” Wykorzystanie energii słonecznej do produkcji energii cieplnej służącej do wytwarzania ciepłej wody użytkowej na potrzeby krytej pływalni w Myszkowie i biura MOSiR w Myszkowie.</t>
  </si>
  <si>
    <t>POIiŚ, I oś Gospodarka wodno-ściekowa, 1.1 Gospodarka wodno-ściekowa w aglomeracjach powyżej 15 tys. RLM</t>
  </si>
  <si>
    <t>Budowa kompleksu boisk sportowych w ramach programu „Moje Boisko – Orlik 2012” (boisko piłkarskie oraz boisko wielofunkcyjne wraz z zapleczem sanitarno – szatniowym) w Myszkowie przy ul. Leśnej.</t>
  </si>
  <si>
    <t>Budowa kompleksu boisk sportowych w ramach programu „Moje Boisko – Orlik 2012” (boisko piłkarskie oraz boisko wielofunkcyjne wraz z zapleczem sanitarno – szatniowym) w Myszkowie przy ul. Plac Sportowy</t>
  </si>
  <si>
    <t>Budowa kompleksu boisk sportowych w ramach programu „Moje Boisko – Orlik 2012” (boisko piłkarskie oraz boisko wielofunkcyjne wraz z zapleczem sanitarno – szatniowym) w Myszkowie przy ul. Wapiennej</t>
  </si>
  <si>
    <t>Budowa składanego lodowiska sezonowego w ramach Programu przy Zespole Szkół Publicznych Nr 1 w Myszkowie.</t>
  </si>
  <si>
    <t>RPO WSL na lata 2007-2013 Działanie 5.3. Czyste powietrze i odnawialne źródła energii</t>
  </si>
  <si>
    <t>Termomodernizacja budynku Zespołu Szkół Publicznych Nr 1 w Myszkowie.</t>
  </si>
  <si>
    <t>RPO WSL na lata 2007-2013 Działanie 5.3 Czyste powietrze i odnawialne źródła energii</t>
  </si>
  <si>
    <t>Ograniczenie niskiej emisji poprzez wykorzystanie odnawialnych źródeł energii w postaci instalacji solarnych na terenie miasta Myszkowa</t>
  </si>
  <si>
    <t>POIG Działanie 8.3 Przeciwdziałanie wykluczeniu cyfrowemu - eInclusion</t>
  </si>
  <si>
    <t>Dostęp do Internetu myszkowskich jednostek oświatowych oraz rodzin zagrożonych wykluczeniem</t>
  </si>
  <si>
    <t>Rządowy program „Biały Orlik</t>
  </si>
  <si>
    <t>Rządowy program „Moje Boisko – Orlik 2012</t>
  </si>
  <si>
    <t>05.11.2012</t>
  </si>
  <si>
    <t>dofinansowanie z Ministerstwa Sportu i Turystyki</t>
  </si>
  <si>
    <t>dofinansowanie z Urzędu Marszałkowskiego</t>
  </si>
  <si>
    <t>01.08.2012</t>
  </si>
  <si>
    <t>15.06.2011</t>
  </si>
  <si>
    <t>29.11.2011</t>
  </si>
  <si>
    <t>25.05.2010</t>
  </si>
  <si>
    <t>15.12.2011</t>
  </si>
  <si>
    <t>01.12.2010</t>
  </si>
  <si>
    <t>14.10.2009</t>
  </si>
  <si>
    <t>15.05.2009</t>
  </si>
  <si>
    <t>26.04.2012</t>
  </si>
  <si>
    <t>pierwotnie pozyskano więcej ale spadła wartość projektu, zatem i kwota dofinansowania</t>
  </si>
  <si>
    <t>UWAGI</t>
  </si>
  <si>
    <t>09.12.2009</t>
  </si>
  <si>
    <t>pierwotnie pozyskano więcej ale spadła wartość projektu, zatem i kwota dofinansowania; ostateczne rozliczenie nastąpiło w 2012r.</t>
  </si>
  <si>
    <t>02.10.2012</t>
  </si>
  <si>
    <t>01.02.2011</t>
  </si>
  <si>
    <t>po aneksowaniu umowy</t>
  </si>
  <si>
    <t>Narodowy Fundusz Ochrony Środowiska i Gospodarki Wodnej</t>
  </si>
  <si>
    <t>Wojewódzki Fundusz Ochrony Środowiska i Gospodarki Wodnej</t>
  </si>
  <si>
    <t>dotacja</t>
  </si>
  <si>
    <t>03.10.2011</t>
  </si>
  <si>
    <t>pożyczka</t>
  </si>
  <si>
    <t>Realizacja Programu Ograniczenia Niskiej Emisji z procesów spalania paliw w indywidualnych źródłach ciepła polegająca na zmniejszeniu niskiej emisji z procesów spalania paliw, zastosowaniu odnawialnych i alternatywnych źródeł ciepła - etap II</t>
  </si>
  <si>
    <t>21.05.2010</t>
  </si>
  <si>
    <t>PO KL, Priorytet nr IX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w jakości usług edukacyjnych</t>
  </si>
  <si>
    <t>18.10.2011</t>
  </si>
  <si>
    <t>Indywidualizacja nauczania formą wspierania osobistego rozwoju uczniów klas I-III szkół podstawowych w Gminie Myszków</t>
  </si>
  <si>
    <t>12.12.2012</t>
  </si>
  <si>
    <t>Narodowy Program Przebudowy Dróg Lokalnych - Etap II. Bezpieczeństwo-Dostępność-Rozwój</t>
  </si>
  <si>
    <t>"Przebudowa ul. 3 Maja wraz z budową wydzielonego oświetlenia ulicznego"</t>
  </si>
  <si>
    <t>RPO WSL, Proirytet Proirytet I Badania i rozwój technologiczny, innowacje i przedsiębiorczość, Działanie 1.1 Wzmocnienie atrakcyjności inwestycyjnej regionu, Poddziałanie 1.1.1 Infrastruktura rozwoju gospodarczego</t>
  </si>
  <si>
    <t>"Uzbrojenie terenu zlokalizowanego przy ulicy Gruchla w Myszkowie przeznaczonego pod strefę ekonomiczną"</t>
  </si>
  <si>
    <t>Etap</t>
  </si>
  <si>
    <t>zakończony</t>
  </si>
  <si>
    <t>Uporządkowanie gospodarki wodno-ściekowej na terenie miasta Myszkowa - etap III</t>
  </si>
  <si>
    <t>Uporządkowanie gospodarki wodno-ściekowej na terenie miasta Myszkowa zadanie I i II.</t>
  </si>
  <si>
    <t>27.04.2012</t>
  </si>
  <si>
    <t>06.05.2011</t>
  </si>
  <si>
    <t>program rządowy "Radosna Szkoła"</t>
  </si>
  <si>
    <t>Budowa Szkolnego placu zabaw na terenie Zespołu Szkolno - Przedszkolnego nr 4 w Myszkowie przy ul. Traugutta 43</t>
  </si>
  <si>
    <t>11.07.2012</t>
  </si>
  <si>
    <t>Budowa szkolnego placu zabaw w ramach programu rządowego"Radosna Szkoła"   na terenie Zespołu Szkół Publicznych nr 2  w Myszkowie przy ul.Jaworznickiej 34</t>
  </si>
  <si>
    <t>Budowa szkolnego placu zabaw w ramach programu rządowego"Radosna Szkoła"   na terenie Zespołu Szkół Publicznych nr 1  w Myszkowie przy ul.Leśna 1.</t>
  </si>
  <si>
    <t>29.01.2013</t>
  </si>
  <si>
    <t>Budowa Szkolnego placu zabaw na terenie Zespołu Szkół Publicznych nr 5 w Myszkowie przy ul. Sikorskiego 20a</t>
  </si>
  <si>
    <t>23.09.2011</t>
  </si>
  <si>
    <t>1.</t>
  </si>
  <si>
    <t>17.12.2010</t>
  </si>
  <si>
    <t>06.08.2012</t>
  </si>
  <si>
    <t>Data podpisania umowy z podziałem na źródła finansowania</t>
  </si>
  <si>
    <t xml:space="preserve">Umorzenie 50% preferencyjnej pożyczki uzyskanej z NFOŚiGW Nr 296/2004/Wn12/OW-OK-KP/P z dnia 25.08.2004r. </t>
  </si>
  <si>
    <t>Umorzenie 50% preferencyjnej pożyczki uzyskanej z WFOŚiGW w Katowicach nr 87/2004/329/OW/ok./P z dnia 19.07.2004r.</t>
  </si>
  <si>
    <t>"Uwolnić wiedzę, zwojować przyszłość"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</si>
  <si>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</si>
  <si>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</si>
  <si>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</si>
  <si>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</si>
  <si>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</si>
  <si>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</si>
  <si>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</si>
  <si>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</si>
  <si>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</si>
  <si>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</si>
  <si>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</si>
  <si>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</si>
  <si>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</si>
  <si>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</si>
  <si>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</si>
  <si>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</si>
  <si>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21.</t>
  </si>
  <si>
    <t>22.</t>
  </si>
  <si>
    <t>23.</t>
  </si>
  <si>
    <t>25.</t>
  </si>
  <si>
    <t>26.</t>
  </si>
  <si>
    <t>na podstawie ustaleń dokonanych z przedstawicielem WFOŚiGW w Katowicach, dofinansowanie realizacji inwestycji: Termomodernizacja budynku Zespołu Szkół Publicznych Nr 1 w Myszkowie, może wyglądać następująco:1.324.566,73zł-środki RPO, 233.747,07zł-środki pochodzące z umorzenia pożyczki, która została przeznaczona na Rozbudowę i modernizację oczyszczalni ścieków w Myszkowie przy ul.Okrzei 140. Kwota przyznanego umorzenia to 1.650.000,00zł.Pozostałą kwote umorzenia w wysokości:1.416.252,93zł planuje się przeznaczyć na realizację inwestycji:Termomodernizacja budynku ZSP Nr 5 w Myszkowie.</t>
  </si>
  <si>
    <t>27.</t>
  </si>
  <si>
    <t>Rozwój dostępu do Internetu w Gminie Myszków dla mieszkańców zagrożonych wykluczeniem cyfrowym</t>
  </si>
  <si>
    <t>dotacje</t>
  </si>
  <si>
    <t>pożyczki</t>
  </si>
  <si>
    <t>umorzenie</t>
  </si>
  <si>
    <t>w tym</t>
  </si>
  <si>
    <t>16.04.2013</t>
  </si>
  <si>
    <t>05.12.2013</t>
  </si>
  <si>
    <t>29.</t>
  </si>
  <si>
    <t>Termomodernizacja budynku Szkoły Podstawowej nr 6 przy ul. Wapiennej 2 w Myszkowie</t>
  </si>
  <si>
    <t>30.</t>
  </si>
  <si>
    <t>Termomodernizacja budynku Zespołu Szkół Publicznych nr 5 przy ul. Sikorskiego 20A w Myszkowie</t>
  </si>
  <si>
    <t>Wzrost efektywności energetycznej w obiektach użyteczności publicznej Gminy Myszków</t>
  </si>
  <si>
    <t>RPO WSL na lata 2007-2013 Priorytet 7. Transport Działanie 7.1 Modernizacja i rozbudowa sieci drogowej Poddziałanie 7.1.2 Modernizacja i rozbudowa infrastruktury uzupełniającej kluczową sieć drogową</t>
  </si>
  <si>
    <t>Przebudowa drogi w ulicy Jedwabnej w Myszkowie wraz z kanalizacją deszczową</t>
  </si>
  <si>
    <t>Wojewódzkie wieloletnie programy rozwoju bazy sportowej</t>
  </si>
  <si>
    <t>Budowa skateparku w Myszkowie, ul. 3 Maja</t>
  </si>
  <si>
    <t>Projekty po zlożeniu w trakcie oceny i oczekiwania na dofinansowanie</t>
  </si>
  <si>
    <t>Kwota przyznanego dofinansowania</t>
  </si>
  <si>
    <t>31.</t>
  </si>
  <si>
    <t>32.</t>
  </si>
  <si>
    <t>34.</t>
  </si>
  <si>
    <t>35.</t>
  </si>
  <si>
    <t xml:space="preserve">Wartość projektu </t>
  </si>
  <si>
    <t>Realizacja Programu Ograniczenia Niskiej Emisji z procesów spalania paliw w indywidualnych źródłach ciepła polegająca na zmniejszeniu niskiej emisji z procesów spalania paliw, zastosowaniu odnawialnych i alternatywnych źródeł ciepła I, II, III</t>
  </si>
  <si>
    <t>Dotacje w rozbiciu na lata</t>
  </si>
  <si>
    <t>09.07.2014</t>
  </si>
  <si>
    <t>28.07.2014</t>
  </si>
  <si>
    <t>13.06.2014</t>
  </si>
  <si>
    <t>36.</t>
  </si>
  <si>
    <t>37.</t>
  </si>
  <si>
    <t>38.</t>
  </si>
  <si>
    <t>23.04.2015</t>
  </si>
  <si>
    <t>Regionalny Program Operacyjny Województwa Śląskiego na lata 2007-2013</t>
  </si>
  <si>
    <t>Rewitalizacja terenu rekreacyjnego Pohulanka w Myszkowie - I etap</t>
  </si>
  <si>
    <t>10.06.2015</t>
  </si>
  <si>
    <t xml:space="preserve">eMapa - system informacji o terenie oraz dalszy rozwój elektronicznych usług dla mieszkańców Myszkowa </t>
  </si>
  <si>
    <t>Ministerstwo Sportu i Turystyki - Rozwój Regionalnej Infrastruktury Sportowej</t>
  </si>
  <si>
    <t>Budowa trawiastego boiska do piłki nożnej wraz ze ścieżką zdrowia (w ramach zadania Rewitalizacji terenu rekreacyjnego Pohulanka w Myszkowie)</t>
  </si>
  <si>
    <t>39.</t>
  </si>
  <si>
    <t>31.10.2014</t>
  </si>
  <si>
    <t>Program Operacyjny Kapitał Ludzki</t>
  </si>
  <si>
    <t>Jesteśmy mistrzami w zdobywaniu wiedzy</t>
  </si>
  <si>
    <t>40.</t>
  </si>
  <si>
    <t>Budowa dróg w ulicach Myśliwska, Zajecza, Sarnia, Lisia, Rysia oraz parkingu przy ul. Granicznej.</t>
  </si>
  <si>
    <t>14.01.2016</t>
  </si>
  <si>
    <t>04.12.2015</t>
  </si>
  <si>
    <t>22.11.2016</t>
  </si>
  <si>
    <t>Regionalny Program Operacyjny Województwa Śląskiego na lata 2014-2020</t>
  </si>
  <si>
    <t>Modernizacja oświetlenia ulicznego w Gminie Myszków</t>
  </si>
  <si>
    <t>Dostawa i montaż ogniw fotowoltaicznych w budynkach jednorodzinnych</t>
  </si>
  <si>
    <t>Zmniejszenie niskiej emisji w Myszkowie poprzez dostawę i montaż instalacji solarnych w budynkach jednorodzinnych</t>
  </si>
  <si>
    <t>Termomodernizacja, wymiana oświetlenia w budynkach użyteczności publicznej na terenie Gminy Myszków</t>
  </si>
  <si>
    <t>Jesteśmy dla naszych mieszkańców - wsparcie specjalistyczne w Gminie Myszków</t>
  </si>
  <si>
    <t xml:space="preserve">Regionalny Program Operacyjny Województwa Śląskiego na lata 2014-2020 </t>
  </si>
  <si>
    <t>41.</t>
  </si>
  <si>
    <t>42.</t>
  </si>
  <si>
    <t>43.</t>
  </si>
  <si>
    <t>44.</t>
  </si>
  <si>
    <t>46.</t>
  </si>
  <si>
    <t>45.</t>
  </si>
  <si>
    <t>47.</t>
  </si>
  <si>
    <t>27.02.2017</t>
  </si>
  <si>
    <t>Finansowane wsparcie ze środków Funduszu dopłat (Bank Gospodarstwa Krajowego)</t>
  </si>
  <si>
    <t>26.09.2016</t>
  </si>
  <si>
    <t>Finansowe rozliczenie projektu zakończone</t>
  </si>
  <si>
    <t>planowana dotacja</t>
  </si>
  <si>
    <t>48.</t>
  </si>
  <si>
    <t>pozytywna ocena formalna</t>
  </si>
  <si>
    <t>Regionalny Program Operacyjny Województwa Śląskiego na lata 2014-2020 (Europejski Fundusz Społeczny)</t>
  </si>
  <si>
    <t>Przedszkole nr 2 - nowe miejsca edukacji przedszkolnej w Gminie Myszków</t>
  </si>
  <si>
    <t>Regionalny Program Operacyjny Województwa Śląskiego na lata 2014-2020 (Europejski Fundusz Społeczny) RIT</t>
  </si>
  <si>
    <t>Budowa mieszkań socjalnych na terenie miasta Myszkowa</t>
  </si>
  <si>
    <t>Nowe miejsca edukacji przedszkolnej w Gminie Myszków</t>
  </si>
  <si>
    <t>26.04.2018</t>
  </si>
  <si>
    <t>Fundusz Sprawiedliwości (Ministerstwo Sprawiedliwości)</t>
  </si>
  <si>
    <t>Doposażenie Ochotnuczych Straży Pożarnych</t>
  </si>
  <si>
    <t>złożony wniosek o dofinansowanie, rekomendowany do dofinansowania</t>
  </si>
  <si>
    <t>Rządawy Program na rzecz Rozwoju oraz Konkurencyjności Regionów poprzez Wsparcie lokalnej Infrastruktury Drogowej</t>
  </si>
  <si>
    <t>Poprawa bezpieczeństwa ruchu poprzez przebudowę drogi ul. Budowlanej oraz przebudowę drogi przy Przedszkolu Nr 3 wraz z odwodnieniem.</t>
  </si>
  <si>
    <t>złożony wniosek o dofinansowanie</t>
  </si>
  <si>
    <t>Ministerstwo Sportu i Turystyki - Sportowa Polska - program rozwoju lokalnej infrastruktury sportowej</t>
  </si>
  <si>
    <t>Przebudowa treningowego boiska do gry w piłkę nożną oraz modernizacja pomieszczeń w budynku MOSiR Myszków</t>
  </si>
  <si>
    <t>Budowa instalacji fotowoltaicznej na budynku Szkoły Podstawowej nr 4 przy ul. Jedwabnej 93 i Zespołu Szkolno-Przedszkolnego nr 4 przy ul. Traugutta 43 w ramach zadania inwestycyjnego Termomodernizacja, wymiana oświetlenia w budynkach użyteczności publicznej na terenie Gminy Myszkow.</t>
  </si>
  <si>
    <t>Dofinansowanie na prace związane z usuwaniem wyrobów azbestowych z budynków mieszkalnych i obiektów należących do osób fizycznych z terenu Gminy Myszków – etap I - VII</t>
  </si>
  <si>
    <t>pożyczka/dotacja 2016, 2017</t>
  </si>
  <si>
    <t>20.04.2017, Aneks z dnia 04.09.2017, Aneks z dnia 11.05.2018</t>
  </si>
  <si>
    <t>„Remediacja terenu zdegradowanego i likwidacja źródeł szczególnie negatywnego oddziaływania na środowisko przy ul. Osińska Góra 3 w Myszkowie”</t>
  </si>
  <si>
    <t xml:space="preserve">zakończony </t>
  </si>
  <si>
    <t>9.</t>
  </si>
  <si>
    <t>17.</t>
  </si>
  <si>
    <t>20.</t>
  </si>
  <si>
    <t>24.</t>
  </si>
  <si>
    <t>28.</t>
  </si>
  <si>
    <t>33.</t>
  </si>
  <si>
    <t>nierozliczona dotacja</t>
  </si>
  <si>
    <t>'Budowa dróg oraz infrastruktury towarzyszącej na terenie osiedla mieszkaniowego przy ul. Krasickiego w Myszkowie''</t>
  </si>
  <si>
    <t>RFRD</t>
  </si>
  <si>
    <t>Europejski Fundusz Społeczny w ramach RPO  Województwa Śląskiego na lata 2014-2020</t>
  </si>
  <si>
    <t>Rozwiązanie umowy 13.03.2018</t>
  </si>
  <si>
    <t>Rozwój mieszkalnictwa socjalnego w Gminie Myszków</t>
  </si>
  <si>
    <t>Odrzucony z przyczyn merytorycznych</t>
  </si>
  <si>
    <t>Centrum usług społecznych w Gminie Myszków - Jesteśmy dla naszych mieszkańców</t>
  </si>
  <si>
    <t xml:space="preserve">Odrzucony </t>
  </si>
  <si>
    <t>Dotyk Jury przez dotyk zmysłów - Aktywizacja i integracja mieszakańców Gminy Myszków</t>
  </si>
  <si>
    <t>Odrzucony</t>
  </si>
  <si>
    <t>Eliminacja zdrowotnych czynników ryzyka wśród pracowników Urzedu Miasta w Myszkowie</t>
  </si>
  <si>
    <t>Strategia elektromobilności dla Miasta Myszkowa na lata 2019-2035</t>
  </si>
  <si>
    <t>Drugi etap modernizacji oświetlenia ulkicznego w Myszkowie</t>
  </si>
  <si>
    <t>odrzucony</t>
  </si>
  <si>
    <t>Rządowy Fundusz Rozwoju Dróg</t>
  </si>
  <si>
    <t>Budowa instalacji fotowoltaicznej na budynku Szkoły Podstawowej nr 4 przy ul. Jedwabnej 93 i Zespołu Szkolno-Przedszkolnego nr 4 przy ul. Traugutta 43 w ramach zadania inwestycyjnego Termomodernizacja, wymiana oświetlenia w budynkach użyteczności publicznej na terenie Gminy Myszków.</t>
  </si>
  <si>
    <t>Lista rezerwowa</t>
  </si>
  <si>
    <t>wycofany</t>
  </si>
  <si>
    <t>49.</t>
  </si>
  <si>
    <t>50.</t>
  </si>
  <si>
    <t>51.</t>
  </si>
  <si>
    <t>52.</t>
  </si>
  <si>
    <t>54.</t>
  </si>
  <si>
    <t>55.</t>
  </si>
  <si>
    <t>56.</t>
  </si>
  <si>
    <t>59.</t>
  </si>
  <si>
    <t>na liście rezerwowej</t>
  </si>
  <si>
    <t>Złożony wniosek 2019</t>
  </si>
  <si>
    <t>umowa partnerska z dnia 18.10.20218</t>
  </si>
  <si>
    <t>Program Operacyjny Wiedza Edukacja Rozwój</t>
  </si>
  <si>
    <t>Efektywne zarządzanie usługami administracyjnymi w gminach województwa śląskiego</t>
  </si>
  <si>
    <t>14 000,00 na każdego partnera</t>
  </si>
  <si>
    <t>53.</t>
  </si>
  <si>
    <t>57.</t>
  </si>
  <si>
    <t>58.</t>
  </si>
  <si>
    <t>Rezygnacja</t>
  </si>
  <si>
    <t>Wniosek  złożony w dn. 10.09.2019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</si>
</sst>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 ;\-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[$-415]dddd\,\ d\ mmmm\ yyyy"/>
    <numFmt numFmtId="173" formatCode="0.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Czcionka tekstu podstawowego"/>
      <family val="2"/>
    </font>
    <font>
      <sz val="10"/>
      <name val="Czcionka tekstu podstawowego"/>
      <family val="2"/>
    </font>
    <font>
      <b/>
      <sz val="11"/>
      <name val="Czcionka tekstu podstawowego"/>
      <family val="0"/>
    </font>
    <font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2" fillId="33" borderId="10" xfId="42" applyNumberFormat="1" applyFont="1" applyFill="1" applyBorder="1" applyAlignment="1">
      <alignment horizontal="center"/>
    </xf>
    <xf numFmtId="165" fontId="2" fillId="33" borderId="10" xfId="42" applyFont="1" applyFill="1" applyBorder="1" applyAlignment="1">
      <alignment horizontal="center"/>
    </xf>
    <xf numFmtId="165" fontId="2" fillId="33" borderId="10" xfId="42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42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2" fillId="33" borderId="11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5" fontId="2" fillId="35" borderId="10" xfId="42" applyFont="1" applyFill="1" applyBorder="1" applyAlignment="1">
      <alignment horizontal="center"/>
    </xf>
    <xf numFmtId="4" fontId="2" fillId="35" borderId="10" xfId="42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4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2" fillId="33" borderId="11" xfId="42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5" fillId="33" borderId="0" xfId="0" applyFont="1" applyFill="1" applyAlignment="1">
      <alignment wrapText="1"/>
    </xf>
    <xf numFmtId="165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>
      <alignment wrapText="1"/>
    </xf>
    <xf numFmtId="0" fontId="3" fillId="35" borderId="10" xfId="0" applyFont="1" applyFill="1" applyBorder="1" applyAlignment="1">
      <alignment horizontal="center" wrapText="1"/>
    </xf>
    <xf numFmtId="4" fontId="2" fillId="35" borderId="10" xfId="0" applyNumberFormat="1" applyFont="1" applyFill="1" applyBorder="1" applyAlignment="1">
      <alignment horizontal="center"/>
    </xf>
    <xf numFmtId="165" fontId="9" fillId="35" borderId="11" xfId="42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wrapText="1"/>
    </xf>
    <xf numFmtId="165" fontId="2" fillId="35" borderId="11" xfId="42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/>
    </xf>
    <xf numFmtId="165" fontId="2" fillId="35" borderId="11" xfId="42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4" fontId="2" fillId="35" borderId="11" xfId="0" applyNumberFormat="1" applyFont="1" applyFill="1" applyBorder="1" applyAlignment="1">
      <alignment horizontal="center" vertical="center"/>
    </xf>
    <xf numFmtId="14" fontId="2" fillId="35" borderId="11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165" fontId="2" fillId="35" borderId="11" xfId="42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165" fontId="2" fillId="35" borderId="11" xfId="42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5" fontId="2" fillId="35" borderId="11" xfId="42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5" fontId="2" fillId="35" borderId="10" xfId="42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65" fontId="2" fillId="35" borderId="11" xfId="42" applyFont="1" applyFill="1" applyBorder="1" applyAlignment="1">
      <alignment horizontal="center"/>
    </xf>
    <xf numFmtId="0" fontId="49" fillId="35" borderId="10" xfId="0" applyFont="1" applyFill="1" applyBorder="1" applyAlignment="1" quotePrefix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4" fontId="49" fillId="35" borderId="10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165" fontId="2" fillId="33" borderId="12" xfId="42" applyFont="1" applyFill="1" applyBorder="1" applyAlignment="1">
      <alignment horizontal="center"/>
    </xf>
    <xf numFmtId="165" fontId="2" fillId="35" borderId="11" xfId="42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65" fontId="2" fillId="35" borderId="12" xfId="42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2" fillId="33" borderId="12" xfId="42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165" fontId="2" fillId="35" borderId="10" xfId="42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4" fontId="2" fillId="33" borderId="12" xfId="42" applyNumberFormat="1" applyFont="1" applyFill="1" applyBorder="1" applyAlignment="1">
      <alignment horizontal="center" wrapText="1"/>
    </xf>
    <xf numFmtId="4" fontId="2" fillId="33" borderId="13" xfId="42" applyNumberFormat="1" applyFont="1" applyFill="1" applyBorder="1" applyAlignment="1">
      <alignment horizontal="center" wrapText="1"/>
    </xf>
    <xf numFmtId="4" fontId="2" fillId="33" borderId="11" xfId="42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4" fontId="2" fillId="33" borderId="11" xfId="42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70" zoomScaleNormal="70" zoomScalePageLayoutView="0" workbookViewId="0" topLeftCell="D1">
      <pane ySplit="1" topLeftCell="A68" activePane="bottomLeft" state="frozen"/>
      <selection pane="topLeft" activeCell="A1" sqref="A1"/>
      <selection pane="bottomLeft" activeCell="E91" sqref="E91"/>
    </sheetView>
  </sheetViews>
  <sheetFormatPr defaultColWidth="8.796875" defaultRowHeight="14.25"/>
  <cols>
    <col min="1" max="1" width="5.3984375" style="53" customWidth="1"/>
    <col min="2" max="2" width="11.5" style="10" customWidth="1"/>
    <col min="3" max="3" width="17.09765625" style="54" customWidth="1"/>
    <col min="4" max="4" width="26.59765625" style="55" customWidth="1"/>
    <col min="5" max="5" width="36.5" style="54" customWidth="1"/>
    <col min="6" max="6" width="17.59765625" style="59" customWidth="1"/>
    <col min="7" max="7" width="18.69921875" style="59" customWidth="1"/>
    <col min="8" max="8" width="21.69921875" style="59" customWidth="1"/>
    <col min="9" max="9" width="19.09765625" style="59" customWidth="1"/>
    <col min="10" max="12" width="15.69921875" style="59" customWidth="1"/>
    <col min="13" max="13" width="21.19921875" style="59" customWidth="1"/>
    <col min="14" max="14" width="18.09765625" style="59" customWidth="1"/>
    <col min="15" max="16" width="15.69921875" style="59" customWidth="1"/>
    <col min="17" max="17" width="19" style="59" customWidth="1"/>
    <col min="18" max="19" width="15.69921875" style="59" customWidth="1"/>
    <col min="20" max="20" width="22.59765625" style="58" customWidth="1"/>
    <col min="21" max="21" width="12" style="10" bestFit="1" customWidth="1"/>
    <col min="22" max="16384" width="9" style="10" customWidth="1"/>
  </cols>
  <sheetData>
    <row r="1" spans="1:20" s="1" customFormat="1" ht="63.75">
      <c r="A1" s="11" t="s">
        <v>2</v>
      </c>
      <c r="B1" s="12" t="s">
        <v>71</v>
      </c>
      <c r="C1" s="11" t="s">
        <v>54</v>
      </c>
      <c r="D1" s="12" t="s">
        <v>0</v>
      </c>
      <c r="E1" s="11" t="s">
        <v>1</v>
      </c>
      <c r="F1" s="13" t="s">
        <v>120</v>
      </c>
      <c r="G1" s="13" t="s">
        <v>115</v>
      </c>
      <c r="H1" s="13" t="s">
        <v>114</v>
      </c>
      <c r="I1" s="14">
        <v>2010</v>
      </c>
      <c r="J1" s="14">
        <v>2011</v>
      </c>
      <c r="K1" s="14">
        <v>2012</v>
      </c>
      <c r="L1" s="14">
        <v>2013</v>
      </c>
      <c r="M1" s="14">
        <v>2014</v>
      </c>
      <c r="N1" s="14">
        <v>2015</v>
      </c>
      <c r="O1" s="14">
        <v>2016</v>
      </c>
      <c r="P1" s="14">
        <v>2017</v>
      </c>
      <c r="Q1" s="14">
        <v>2018</v>
      </c>
      <c r="R1" s="14">
        <v>2019</v>
      </c>
      <c r="S1" s="14">
        <v>2020</v>
      </c>
      <c r="T1" s="15" t="s">
        <v>33</v>
      </c>
    </row>
    <row r="2" spans="1:20" s="1" customFormat="1" ht="63" customHeight="1">
      <c r="A2" s="1" t="s">
        <v>68</v>
      </c>
      <c r="B2" s="1" t="s">
        <v>30</v>
      </c>
      <c r="C2" s="16" t="s">
        <v>55</v>
      </c>
      <c r="D2" s="2" t="s">
        <v>3</v>
      </c>
      <c r="E2" s="16" t="s">
        <v>4</v>
      </c>
      <c r="F2" s="6">
        <v>3196983.18</v>
      </c>
      <c r="G2" s="6">
        <v>1234384.44</v>
      </c>
      <c r="H2" s="6"/>
      <c r="I2" s="6"/>
      <c r="J2" s="5"/>
      <c r="K2" s="5">
        <v>1234384.44</v>
      </c>
      <c r="L2" s="5"/>
      <c r="M2" s="5"/>
      <c r="N2" s="5"/>
      <c r="O2" s="5"/>
      <c r="P2" s="5"/>
      <c r="Q2" s="5"/>
      <c r="R2" s="5"/>
      <c r="S2" s="5"/>
      <c r="T2" s="4" t="s">
        <v>41</v>
      </c>
    </row>
    <row r="3" spans="1:21" s="1" customFormat="1" ht="67.5" customHeight="1">
      <c r="A3" s="113" t="s">
        <v>75</v>
      </c>
      <c r="B3" s="1" t="s">
        <v>29</v>
      </c>
      <c r="C3" s="115" t="s">
        <v>162</v>
      </c>
      <c r="D3" s="117" t="s">
        <v>7</v>
      </c>
      <c r="E3" s="115" t="s">
        <v>57</v>
      </c>
      <c r="F3" s="129">
        <v>11115805.81</v>
      </c>
      <c r="G3" s="123">
        <v>4009283.13</v>
      </c>
      <c r="H3" s="111"/>
      <c r="I3" s="111">
        <v>671361.56</v>
      </c>
      <c r="J3" s="123">
        <v>2323077.37</v>
      </c>
      <c r="K3" s="123">
        <v>811455.78</v>
      </c>
      <c r="L3" s="123">
        <v>203388.42</v>
      </c>
      <c r="M3" s="123"/>
      <c r="N3" s="17"/>
      <c r="O3" s="17"/>
      <c r="P3" s="17"/>
      <c r="Q3" s="17"/>
      <c r="R3" s="17"/>
      <c r="S3" s="17"/>
      <c r="T3" s="135" t="s">
        <v>41</v>
      </c>
      <c r="U3" s="18"/>
    </row>
    <row r="4" spans="1:20" s="1" customFormat="1" ht="68.25" customHeight="1">
      <c r="A4" s="132"/>
      <c r="B4" s="113" t="s">
        <v>65</v>
      </c>
      <c r="C4" s="125"/>
      <c r="D4" s="134"/>
      <c r="E4" s="125"/>
      <c r="F4" s="130"/>
      <c r="G4" s="124"/>
      <c r="H4" s="122"/>
      <c r="I4" s="122"/>
      <c r="J4" s="133"/>
      <c r="K4" s="133"/>
      <c r="L4" s="122"/>
      <c r="M4" s="122"/>
      <c r="N4" s="20"/>
      <c r="O4" s="20"/>
      <c r="P4" s="20"/>
      <c r="Q4" s="20"/>
      <c r="R4" s="20"/>
      <c r="S4" s="20"/>
      <c r="T4" s="136"/>
    </row>
    <row r="5" spans="1:20" s="1" customFormat="1" ht="68.25" customHeight="1">
      <c r="A5" s="114"/>
      <c r="B5" s="114"/>
      <c r="C5" s="116"/>
      <c r="D5" s="118"/>
      <c r="E5" s="116"/>
      <c r="F5" s="131"/>
      <c r="G5" s="19">
        <f>I5+J5+K5</f>
        <v>1123460</v>
      </c>
      <c r="H5" s="20"/>
      <c r="I5" s="19">
        <v>700000</v>
      </c>
      <c r="J5" s="21">
        <v>349646</v>
      </c>
      <c r="K5" s="21">
        <v>73814</v>
      </c>
      <c r="L5" s="20"/>
      <c r="M5" s="20"/>
      <c r="N5" s="20"/>
      <c r="O5" s="20"/>
      <c r="P5" s="20"/>
      <c r="Q5" s="20"/>
      <c r="R5" s="20"/>
      <c r="S5" s="20"/>
      <c r="T5" s="22" t="s">
        <v>43</v>
      </c>
    </row>
    <row r="6" spans="1:20" s="1" customFormat="1" ht="127.5" customHeight="1">
      <c r="A6" s="1" t="s">
        <v>76</v>
      </c>
      <c r="B6" s="1" t="s">
        <v>34</v>
      </c>
      <c r="C6" s="16" t="s">
        <v>55</v>
      </c>
      <c r="D6" s="2" t="s">
        <v>5</v>
      </c>
      <c r="E6" s="16" t="s">
        <v>6</v>
      </c>
      <c r="F6" s="6">
        <v>861496.31</v>
      </c>
      <c r="G6" s="6">
        <v>549242.76</v>
      </c>
      <c r="H6" s="6"/>
      <c r="I6" s="6"/>
      <c r="J6" s="5">
        <v>353677.76</v>
      </c>
      <c r="K6" s="5">
        <v>195565</v>
      </c>
      <c r="L6" s="5"/>
      <c r="M6" s="5"/>
      <c r="N6" s="5"/>
      <c r="O6" s="5"/>
      <c r="P6" s="5"/>
      <c r="Q6" s="5"/>
      <c r="R6" s="5"/>
      <c r="S6" s="5"/>
      <c r="T6" s="4" t="s">
        <v>35</v>
      </c>
    </row>
    <row r="7" spans="1:20" s="1" customFormat="1" ht="181.5" customHeight="1">
      <c r="A7" s="1" t="s">
        <v>77</v>
      </c>
      <c r="B7" s="1" t="s">
        <v>45</v>
      </c>
      <c r="C7" s="16" t="s">
        <v>55</v>
      </c>
      <c r="D7" s="23" t="s">
        <v>46</v>
      </c>
      <c r="E7" s="16" t="s">
        <v>74</v>
      </c>
      <c r="F7" s="6">
        <v>1473103.63</v>
      </c>
      <c r="G7" s="6">
        <f>J7+K7</f>
        <v>917287</v>
      </c>
      <c r="H7" s="6"/>
      <c r="I7" s="6"/>
      <c r="J7" s="5">
        <v>614596</v>
      </c>
      <c r="K7" s="5">
        <v>302691</v>
      </c>
      <c r="L7" s="5"/>
      <c r="M7" s="5"/>
      <c r="N7" s="5"/>
      <c r="O7" s="5"/>
      <c r="P7" s="5"/>
      <c r="Q7" s="5"/>
      <c r="R7" s="5"/>
      <c r="S7" s="5"/>
      <c r="T7" s="4" t="s">
        <v>38</v>
      </c>
    </row>
    <row r="8" spans="1:20" s="1" customFormat="1" ht="65.25" customHeight="1">
      <c r="A8" s="119" t="s">
        <v>78</v>
      </c>
      <c r="B8" s="1" t="s">
        <v>28</v>
      </c>
      <c r="C8" s="120" t="s">
        <v>55</v>
      </c>
      <c r="D8" s="127" t="s">
        <v>19</v>
      </c>
      <c r="E8" s="120" t="s">
        <v>8</v>
      </c>
      <c r="F8" s="126">
        <v>1200000</v>
      </c>
      <c r="G8" s="6">
        <v>333000</v>
      </c>
      <c r="H8" s="6"/>
      <c r="I8" s="6"/>
      <c r="J8" s="5">
        <v>333000</v>
      </c>
      <c r="K8" s="5"/>
      <c r="L8" s="5"/>
      <c r="M8" s="5"/>
      <c r="N8" s="5"/>
      <c r="O8" s="5"/>
      <c r="P8" s="5"/>
      <c r="Q8" s="5"/>
      <c r="R8" s="5"/>
      <c r="S8" s="5"/>
      <c r="T8" s="4" t="s">
        <v>21</v>
      </c>
    </row>
    <row r="9" spans="1:20" s="1" customFormat="1" ht="46.5" customHeight="1">
      <c r="A9" s="119"/>
      <c r="B9" s="1" t="s">
        <v>26</v>
      </c>
      <c r="C9" s="120"/>
      <c r="D9" s="127"/>
      <c r="E9" s="120"/>
      <c r="F9" s="126"/>
      <c r="G9" s="6">
        <v>333000</v>
      </c>
      <c r="H9" s="6"/>
      <c r="I9" s="6"/>
      <c r="J9" s="5">
        <v>333000</v>
      </c>
      <c r="K9" s="5"/>
      <c r="L9" s="5"/>
      <c r="M9" s="5"/>
      <c r="N9" s="5"/>
      <c r="O9" s="5"/>
      <c r="P9" s="5"/>
      <c r="Q9" s="5"/>
      <c r="R9" s="5"/>
      <c r="S9" s="5"/>
      <c r="T9" s="4" t="s">
        <v>22</v>
      </c>
    </row>
    <row r="10" spans="1:20" s="1" customFormat="1" ht="56.25" customHeight="1">
      <c r="A10" s="1" t="s">
        <v>79</v>
      </c>
      <c r="B10" s="1" t="s">
        <v>37</v>
      </c>
      <c r="C10" s="16" t="s">
        <v>55</v>
      </c>
      <c r="D10" s="2" t="s">
        <v>16</v>
      </c>
      <c r="E10" s="16" t="s">
        <v>17</v>
      </c>
      <c r="F10" s="6">
        <v>2239266.06</v>
      </c>
      <c r="G10" s="6">
        <v>2239266.06</v>
      </c>
      <c r="H10" s="6"/>
      <c r="I10" s="6"/>
      <c r="J10" s="5">
        <v>106967</v>
      </c>
      <c r="K10" s="5">
        <v>1428733</v>
      </c>
      <c r="L10" s="5">
        <v>379252</v>
      </c>
      <c r="M10" s="5">
        <v>324314.06</v>
      </c>
      <c r="N10" s="5"/>
      <c r="O10" s="5"/>
      <c r="P10" s="5"/>
      <c r="Q10" s="5"/>
      <c r="R10" s="5"/>
      <c r="S10" s="5"/>
      <c r="T10" s="4" t="s">
        <v>41</v>
      </c>
    </row>
    <row r="11" spans="1:20" s="1" customFormat="1" ht="47.25">
      <c r="A11" s="1" t="s">
        <v>80</v>
      </c>
      <c r="B11" s="1" t="s">
        <v>59</v>
      </c>
      <c r="C11" s="16" t="s">
        <v>55</v>
      </c>
      <c r="D11" s="2" t="s">
        <v>60</v>
      </c>
      <c r="E11" s="16" t="s">
        <v>61</v>
      </c>
      <c r="F11" s="6">
        <v>126907.58</v>
      </c>
      <c r="G11" s="6">
        <v>63453.79</v>
      </c>
      <c r="H11" s="6"/>
      <c r="I11" s="6"/>
      <c r="J11" s="5">
        <v>63453.79</v>
      </c>
      <c r="K11" s="5"/>
      <c r="L11" s="5"/>
      <c r="M11" s="5"/>
      <c r="N11" s="5"/>
      <c r="O11" s="5"/>
      <c r="P11" s="5"/>
      <c r="Q11" s="5"/>
      <c r="R11" s="5"/>
      <c r="S11" s="5"/>
      <c r="T11" s="4" t="s">
        <v>41</v>
      </c>
    </row>
    <row r="12" spans="1:20" s="1" customFormat="1" ht="47.25">
      <c r="A12" s="1" t="s">
        <v>81</v>
      </c>
      <c r="B12" s="1" t="s">
        <v>59</v>
      </c>
      <c r="C12" s="16" t="s">
        <v>55</v>
      </c>
      <c r="D12" s="2" t="s">
        <v>60</v>
      </c>
      <c r="E12" s="16" t="s">
        <v>66</v>
      </c>
      <c r="F12" s="6">
        <v>122525.73</v>
      </c>
      <c r="G12" s="6">
        <v>61262.86</v>
      </c>
      <c r="H12" s="6"/>
      <c r="I12" s="6"/>
      <c r="J12" s="5">
        <v>61262.86</v>
      </c>
      <c r="K12" s="5"/>
      <c r="L12" s="5"/>
      <c r="M12" s="5"/>
      <c r="N12" s="5"/>
      <c r="O12" s="5"/>
      <c r="P12" s="5"/>
      <c r="Q12" s="5"/>
      <c r="R12" s="5"/>
      <c r="S12" s="5"/>
      <c r="T12" s="4" t="s">
        <v>41</v>
      </c>
    </row>
    <row r="13" spans="1:20" s="1" customFormat="1" ht="51.75" customHeight="1">
      <c r="A13" s="128" t="s">
        <v>186</v>
      </c>
      <c r="B13" s="1" t="s">
        <v>24</v>
      </c>
      <c r="C13" s="120" t="s">
        <v>55</v>
      </c>
      <c r="D13" s="127" t="s">
        <v>19</v>
      </c>
      <c r="E13" s="120" t="s">
        <v>9</v>
      </c>
      <c r="F13" s="126">
        <v>1298000</v>
      </c>
      <c r="G13" s="6">
        <v>333000</v>
      </c>
      <c r="H13" s="6"/>
      <c r="I13" s="6"/>
      <c r="J13" s="5">
        <v>333000</v>
      </c>
      <c r="K13" s="5"/>
      <c r="L13" s="5"/>
      <c r="M13" s="5"/>
      <c r="N13" s="5"/>
      <c r="O13" s="5"/>
      <c r="P13" s="5"/>
      <c r="Q13" s="5"/>
      <c r="R13" s="5"/>
      <c r="S13" s="5"/>
      <c r="T13" s="4" t="s">
        <v>21</v>
      </c>
    </row>
    <row r="14" spans="1:20" s="1" customFormat="1" ht="48" customHeight="1">
      <c r="A14" s="114"/>
      <c r="B14" s="1" t="s">
        <v>25</v>
      </c>
      <c r="C14" s="120"/>
      <c r="D14" s="127"/>
      <c r="E14" s="120"/>
      <c r="F14" s="126"/>
      <c r="G14" s="6">
        <v>333000</v>
      </c>
      <c r="H14" s="6"/>
      <c r="I14" s="6"/>
      <c r="J14" s="5">
        <v>333000</v>
      </c>
      <c r="K14" s="5"/>
      <c r="L14" s="5"/>
      <c r="M14" s="5"/>
      <c r="N14" s="5"/>
      <c r="O14" s="5"/>
      <c r="P14" s="5"/>
      <c r="Q14" s="5"/>
      <c r="R14" s="5"/>
      <c r="S14" s="5"/>
      <c r="T14" s="4" t="s">
        <v>22</v>
      </c>
    </row>
    <row r="15" spans="1:20" s="26" customFormat="1" ht="45.75" customHeight="1">
      <c r="A15" s="119" t="s">
        <v>82</v>
      </c>
      <c r="B15" s="119" t="s">
        <v>42</v>
      </c>
      <c r="C15" s="120" t="s">
        <v>55</v>
      </c>
      <c r="D15" s="28" t="s">
        <v>39</v>
      </c>
      <c r="E15" s="120" t="s">
        <v>181</v>
      </c>
      <c r="F15" s="121">
        <v>371858.44</v>
      </c>
      <c r="G15" s="29">
        <f>J15+K15+L15+M15+N15</f>
        <v>213960.06000000003</v>
      </c>
      <c r="H15" s="29"/>
      <c r="I15" s="29"/>
      <c r="J15" s="30">
        <v>64195.72</v>
      </c>
      <c r="K15" s="30">
        <v>39272.57</v>
      </c>
      <c r="L15" s="30">
        <v>46716.91</v>
      </c>
      <c r="M15" s="30">
        <v>29581.2</v>
      </c>
      <c r="N15" s="30">
        <v>34193.66</v>
      </c>
      <c r="O15" s="30"/>
      <c r="P15" s="30"/>
      <c r="Q15" s="30"/>
      <c r="R15" s="30"/>
      <c r="S15" s="30"/>
      <c r="T15" s="67" t="s">
        <v>41</v>
      </c>
    </row>
    <row r="16" spans="1:20" s="26" customFormat="1" ht="43.5" customHeight="1">
      <c r="A16" s="119"/>
      <c r="B16" s="119"/>
      <c r="C16" s="120"/>
      <c r="D16" s="28" t="s">
        <v>40</v>
      </c>
      <c r="E16" s="120"/>
      <c r="F16" s="112"/>
      <c r="G16" s="29">
        <f>J16+K16+L16+M16+N16+O16+P16</f>
        <v>325518.41000000003</v>
      </c>
      <c r="H16" s="29"/>
      <c r="I16" s="29"/>
      <c r="J16" s="30">
        <v>64195.73</v>
      </c>
      <c r="K16" s="30">
        <v>39272.57</v>
      </c>
      <c r="L16" s="30">
        <v>46716.91</v>
      </c>
      <c r="M16" s="30">
        <v>29581.2</v>
      </c>
      <c r="N16" s="30">
        <v>34193.66</v>
      </c>
      <c r="O16" s="30">
        <v>47054.34</v>
      </c>
      <c r="P16" s="30">
        <v>64504</v>
      </c>
      <c r="Q16" s="30"/>
      <c r="R16" s="30"/>
      <c r="S16" s="30"/>
      <c r="T16" s="67" t="s">
        <v>182</v>
      </c>
    </row>
    <row r="17" spans="1:20" s="1" customFormat="1" ht="258" customHeight="1">
      <c r="A17" s="1" t="s">
        <v>83</v>
      </c>
      <c r="B17" s="1" t="s">
        <v>47</v>
      </c>
      <c r="C17" s="16" t="s">
        <v>55</v>
      </c>
      <c r="D17" s="2" t="s">
        <v>46</v>
      </c>
      <c r="E17" s="16" t="s">
        <v>48</v>
      </c>
      <c r="F17" s="6">
        <v>432890.09</v>
      </c>
      <c r="G17" s="6">
        <v>341692</v>
      </c>
      <c r="H17" s="6"/>
      <c r="I17" s="6"/>
      <c r="J17" s="5"/>
      <c r="K17" s="5">
        <v>341692</v>
      </c>
      <c r="L17" s="5"/>
      <c r="M17" s="5"/>
      <c r="N17" s="5"/>
      <c r="O17" s="5"/>
      <c r="P17" s="5"/>
      <c r="Q17" s="5"/>
      <c r="R17" s="5"/>
      <c r="S17" s="5"/>
      <c r="T17" s="4" t="s">
        <v>41</v>
      </c>
    </row>
    <row r="18" spans="1:20" s="1" customFormat="1" ht="66" customHeight="1">
      <c r="A18" s="1" t="s">
        <v>84</v>
      </c>
      <c r="B18" s="1" t="s">
        <v>27</v>
      </c>
      <c r="C18" s="16" t="s">
        <v>55</v>
      </c>
      <c r="D18" s="2" t="s">
        <v>18</v>
      </c>
      <c r="E18" s="16" t="s">
        <v>11</v>
      </c>
      <c r="F18" s="6">
        <v>500000</v>
      </c>
      <c r="G18" s="6">
        <f>J18</f>
        <v>249872</v>
      </c>
      <c r="H18" s="6"/>
      <c r="I18" s="6"/>
      <c r="J18" s="5">
        <v>249872</v>
      </c>
      <c r="K18" s="5"/>
      <c r="L18" s="5"/>
      <c r="M18" s="5"/>
      <c r="N18" s="5"/>
      <c r="O18" s="5"/>
      <c r="P18" s="5"/>
      <c r="Q18" s="5"/>
      <c r="R18" s="5"/>
      <c r="S18" s="5"/>
      <c r="T18" s="4" t="s">
        <v>21</v>
      </c>
    </row>
    <row r="19" spans="1:20" s="1" customFormat="1" ht="96" customHeight="1">
      <c r="A19" s="1" t="s">
        <v>85</v>
      </c>
      <c r="B19" s="1" t="s">
        <v>69</v>
      </c>
      <c r="C19" s="16" t="s">
        <v>55</v>
      </c>
      <c r="D19" s="2" t="s">
        <v>40</v>
      </c>
      <c r="E19" s="16" t="s">
        <v>121</v>
      </c>
      <c r="F19" s="6">
        <v>3691788.4</v>
      </c>
      <c r="G19" s="7">
        <f>I19+J19+K19+L19</f>
        <v>2165328.97</v>
      </c>
      <c r="H19" s="7"/>
      <c r="I19" s="7"/>
      <c r="J19" s="5">
        <v>476250.74</v>
      </c>
      <c r="K19" s="5">
        <v>580524.9</v>
      </c>
      <c r="L19" s="5">
        <v>1108553.33</v>
      </c>
      <c r="M19" s="5"/>
      <c r="N19" s="5"/>
      <c r="O19" s="5"/>
      <c r="P19" s="5"/>
      <c r="Q19" s="5"/>
      <c r="R19" s="5"/>
      <c r="S19" s="5"/>
      <c r="T19" s="4" t="s">
        <v>43</v>
      </c>
    </row>
    <row r="20" spans="1:20" s="1" customFormat="1" ht="39">
      <c r="A20" s="113" t="s">
        <v>86</v>
      </c>
      <c r="B20" s="1" t="s">
        <v>31</v>
      </c>
      <c r="C20" s="115" t="s">
        <v>55</v>
      </c>
      <c r="D20" s="2" t="s">
        <v>12</v>
      </c>
      <c r="E20" s="115" t="s">
        <v>13</v>
      </c>
      <c r="F20" s="6">
        <v>1905984.94</v>
      </c>
      <c r="G20" s="7">
        <v>1323841.99</v>
      </c>
      <c r="H20" s="7"/>
      <c r="I20" s="7"/>
      <c r="J20" s="5"/>
      <c r="K20" s="5">
        <v>44948</v>
      </c>
      <c r="L20" s="5">
        <v>682868</v>
      </c>
      <c r="M20" s="5">
        <v>63770.28</v>
      </c>
      <c r="N20" s="5">
        <v>532255.71</v>
      </c>
      <c r="O20" s="5"/>
      <c r="P20" s="5"/>
      <c r="Q20" s="5"/>
      <c r="R20" s="5"/>
      <c r="S20" s="5"/>
      <c r="T20" s="4" t="s">
        <v>32</v>
      </c>
    </row>
    <row r="21" spans="1:20" s="1" customFormat="1" ht="226.5" customHeight="1">
      <c r="A21" s="114"/>
      <c r="B21" s="1" t="s">
        <v>67</v>
      </c>
      <c r="C21" s="116"/>
      <c r="D21" s="3" t="s">
        <v>73</v>
      </c>
      <c r="E21" s="116"/>
      <c r="F21" s="8"/>
      <c r="G21" s="6">
        <v>233747.07</v>
      </c>
      <c r="H21" s="6"/>
      <c r="I21" s="6"/>
      <c r="J21" s="5">
        <v>233747.07</v>
      </c>
      <c r="K21" s="5"/>
      <c r="L21" s="5"/>
      <c r="M21" s="5"/>
      <c r="N21" s="5"/>
      <c r="O21" s="5"/>
      <c r="P21" s="5"/>
      <c r="Q21" s="5"/>
      <c r="R21" s="5"/>
      <c r="S21" s="5"/>
      <c r="T21" s="4" t="s">
        <v>96</v>
      </c>
    </row>
    <row r="22" spans="1:20" s="26" customFormat="1" ht="51">
      <c r="A22" s="26" t="s">
        <v>87</v>
      </c>
      <c r="B22" s="27" t="s">
        <v>58</v>
      </c>
      <c r="C22" s="27" t="s">
        <v>55</v>
      </c>
      <c r="D22" s="28" t="s">
        <v>72</v>
      </c>
      <c r="E22" s="27" t="s">
        <v>56</v>
      </c>
      <c r="F22" s="68">
        <v>10423700</v>
      </c>
      <c r="G22" s="68">
        <v>5969550</v>
      </c>
      <c r="H22" s="68"/>
      <c r="I22" s="68"/>
      <c r="J22" s="68"/>
      <c r="K22" s="68"/>
      <c r="L22" s="68"/>
      <c r="M22" s="68">
        <v>5969550</v>
      </c>
      <c r="N22" s="68"/>
      <c r="O22" s="68"/>
      <c r="P22" s="68"/>
      <c r="Q22" s="68"/>
      <c r="R22" s="68"/>
      <c r="S22" s="68"/>
      <c r="T22" s="67" t="s">
        <v>101</v>
      </c>
    </row>
    <row r="23" spans="1:20" s="1" customFormat="1" ht="72" customHeight="1">
      <c r="A23" s="1" t="s">
        <v>88</v>
      </c>
      <c r="B23" s="3" t="s">
        <v>62</v>
      </c>
      <c r="C23" s="16" t="s">
        <v>55</v>
      </c>
      <c r="D23" s="2" t="s">
        <v>60</v>
      </c>
      <c r="E23" s="16" t="s">
        <v>63</v>
      </c>
      <c r="F23" s="6">
        <v>122965.14</v>
      </c>
      <c r="G23" s="6">
        <v>61482.57</v>
      </c>
      <c r="H23" s="6"/>
      <c r="I23" s="6"/>
      <c r="J23" s="5"/>
      <c r="K23" s="5">
        <v>61482.57</v>
      </c>
      <c r="L23" s="5"/>
      <c r="M23" s="5"/>
      <c r="N23" s="5"/>
      <c r="O23" s="5"/>
      <c r="P23" s="5"/>
      <c r="Q23" s="5"/>
      <c r="R23" s="5"/>
      <c r="S23" s="5"/>
      <c r="T23" s="4" t="s">
        <v>41</v>
      </c>
    </row>
    <row r="24" spans="1:20" s="1" customFormat="1" ht="72" customHeight="1">
      <c r="A24" s="1" t="s">
        <v>187</v>
      </c>
      <c r="B24" s="3" t="s">
        <v>62</v>
      </c>
      <c r="C24" s="16" t="s">
        <v>55</v>
      </c>
      <c r="D24" s="2" t="s">
        <v>60</v>
      </c>
      <c r="E24" s="3" t="s">
        <v>64</v>
      </c>
      <c r="F24" s="6">
        <v>127834.68</v>
      </c>
      <c r="G24" s="6">
        <v>63850</v>
      </c>
      <c r="H24" s="6"/>
      <c r="I24" s="6"/>
      <c r="J24" s="5"/>
      <c r="K24" s="5">
        <v>63850</v>
      </c>
      <c r="L24" s="5"/>
      <c r="M24" s="5"/>
      <c r="N24" s="5"/>
      <c r="O24" s="5"/>
      <c r="P24" s="5"/>
      <c r="Q24" s="5"/>
      <c r="R24" s="5"/>
      <c r="S24" s="5"/>
      <c r="T24" s="4" t="s">
        <v>41</v>
      </c>
    </row>
    <row r="25" spans="1:20" s="1" customFormat="1" ht="76.5" customHeight="1">
      <c r="A25" s="119" t="s">
        <v>89</v>
      </c>
      <c r="B25" s="1" t="s">
        <v>20</v>
      </c>
      <c r="C25" s="120" t="s">
        <v>55</v>
      </c>
      <c r="D25" s="127" t="s">
        <v>19</v>
      </c>
      <c r="E25" s="120" t="s">
        <v>10</v>
      </c>
      <c r="F25" s="126">
        <v>1418021.5</v>
      </c>
      <c r="G25" s="6">
        <v>333000</v>
      </c>
      <c r="H25" s="6"/>
      <c r="I25" s="6"/>
      <c r="J25" s="5"/>
      <c r="K25" s="5">
        <v>333000</v>
      </c>
      <c r="L25" s="5"/>
      <c r="M25" s="5"/>
      <c r="N25" s="5"/>
      <c r="O25" s="5"/>
      <c r="P25" s="5"/>
      <c r="Q25" s="5"/>
      <c r="R25" s="5"/>
      <c r="S25" s="5"/>
      <c r="T25" s="4" t="s">
        <v>21</v>
      </c>
    </row>
    <row r="26" spans="1:20" s="1" customFormat="1" ht="26.25">
      <c r="A26" s="119"/>
      <c r="B26" s="1" t="s">
        <v>23</v>
      </c>
      <c r="C26" s="120"/>
      <c r="D26" s="127"/>
      <c r="E26" s="120"/>
      <c r="F26" s="126"/>
      <c r="G26" s="6">
        <v>333000</v>
      </c>
      <c r="H26" s="6"/>
      <c r="I26" s="6"/>
      <c r="J26" s="5"/>
      <c r="K26" s="5">
        <v>333000</v>
      </c>
      <c r="L26" s="5"/>
      <c r="M26" s="5"/>
      <c r="N26" s="5"/>
      <c r="O26" s="5"/>
      <c r="P26" s="5"/>
      <c r="Q26" s="5"/>
      <c r="R26" s="5"/>
      <c r="S26" s="5"/>
      <c r="T26" s="4" t="s">
        <v>22</v>
      </c>
    </row>
    <row r="27" spans="1:20" s="1" customFormat="1" ht="63">
      <c r="A27" s="1" t="s">
        <v>90</v>
      </c>
      <c r="B27" s="1" t="s">
        <v>36</v>
      </c>
      <c r="C27" s="16" t="s">
        <v>55</v>
      </c>
      <c r="D27" s="2" t="s">
        <v>14</v>
      </c>
      <c r="E27" s="16" t="s">
        <v>15</v>
      </c>
      <c r="F27" s="6">
        <v>6008453.25</v>
      </c>
      <c r="G27" s="6">
        <v>4648206.66</v>
      </c>
      <c r="H27" s="6"/>
      <c r="I27" s="6"/>
      <c r="J27" s="5"/>
      <c r="K27" s="5">
        <v>6397.1</v>
      </c>
      <c r="L27" s="5">
        <v>1088335.2</v>
      </c>
      <c r="M27" s="5">
        <v>2882016.99</v>
      </c>
      <c r="N27" s="5">
        <v>671457.37</v>
      </c>
      <c r="O27" s="5"/>
      <c r="P27" s="5"/>
      <c r="Q27" s="5"/>
      <c r="R27" s="5"/>
      <c r="S27" s="5"/>
      <c r="T27" s="4" t="s">
        <v>41</v>
      </c>
    </row>
    <row r="28" spans="1:20" s="1" customFormat="1" ht="100.5" customHeight="1">
      <c r="A28" s="1" t="s">
        <v>188</v>
      </c>
      <c r="B28" s="1" t="s">
        <v>70</v>
      </c>
      <c r="C28" s="16" t="s">
        <v>55</v>
      </c>
      <c r="D28" s="2" t="s">
        <v>40</v>
      </c>
      <c r="E28" s="16" t="s">
        <v>44</v>
      </c>
      <c r="F28" s="6">
        <v>1092618.72</v>
      </c>
      <c r="G28" s="6">
        <v>580524.9</v>
      </c>
      <c r="H28" s="6"/>
      <c r="I28" s="6"/>
      <c r="J28" s="5"/>
      <c r="K28" s="5"/>
      <c r="L28" s="5">
        <v>580524.9</v>
      </c>
      <c r="M28" s="5"/>
      <c r="N28" s="5"/>
      <c r="O28" s="5"/>
      <c r="P28" s="5"/>
      <c r="Q28" s="5"/>
      <c r="R28" s="5"/>
      <c r="S28" s="5"/>
      <c r="T28" s="24" t="s">
        <v>43</v>
      </c>
    </row>
    <row r="29" spans="1:20" s="1" customFormat="1" ht="38.25">
      <c r="A29" s="1" t="s">
        <v>91</v>
      </c>
      <c r="B29" s="1" t="s">
        <v>49</v>
      </c>
      <c r="C29" s="16" t="s">
        <v>55</v>
      </c>
      <c r="D29" s="2" t="s">
        <v>50</v>
      </c>
      <c r="E29" s="16" t="s">
        <v>51</v>
      </c>
      <c r="F29" s="6">
        <v>2984874.35</v>
      </c>
      <c r="G29" s="25">
        <v>1473343.05</v>
      </c>
      <c r="H29" s="25"/>
      <c r="I29" s="25"/>
      <c r="J29" s="25"/>
      <c r="K29" s="25"/>
      <c r="L29" s="25">
        <v>1473343.05</v>
      </c>
      <c r="M29" s="25"/>
      <c r="N29" s="25"/>
      <c r="O29" s="25"/>
      <c r="P29" s="25"/>
      <c r="Q29" s="25"/>
      <c r="R29" s="25"/>
      <c r="S29" s="25"/>
      <c r="T29" s="4" t="s">
        <v>41</v>
      </c>
    </row>
    <row r="30" spans="1:20" s="26" customFormat="1" ht="157.5" customHeight="1">
      <c r="A30" s="26" t="s">
        <v>92</v>
      </c>
      <c r="B30" s="26" t="s">
        <v>103</v>
      </c>
      <c r="C30" s="27" t="s">
        <v>55</v>
      </c>
      <c r="D30" s="28" t="s">
        <v>52</v>
      </c>
      <c r="E30" s="27" t="s">
        <v>53</v>
      </c>
      <c r="F30" s="29">
        <v>3198217.02</v>
      </c>
      <c r="G30" s="29">
        <v>2409171.69</v>
      </c>
      <c r="H30" s="29"/>
      <c r="I30" s="29"/>
      <c r="J30" s="30"/>
      <c r="K30" s="30"/>
      <c r="L30" s="30">
        <v>3659.25</v>
      </c>
      <c r="M30" s="30">
        <v>2405512.44</v>
      </c>
      <c r="N30" s="30"/>
      <c r="O30" s="30"/>
      <c r="P30" s="30"/>
      <c r="Q30" s="30"/>
      <c r="R30" s="30"/>
      <c r="S30" s="30"/>
      <c r="T30" s="31" t="s">
        <v>41</v>
      </c>
    </row>
    <row r="31" spans="1:20" s="33" customFormat="1" ht="47.25">
      <c r="A31" s="26" t="s">
        <v>93</v>
      </c>
      <c r="B31" s="26" t="s">
        <v>104</v>
      </c>
      <c r="C31" s="27" t="s">
        <v>55</v>
      </c>
      <c r="D31" s="28" t="s">
        <v>16</v>
      </c>
      <c r="E31" s="27" t="s">
        <v>98</v>
      </c>
      <c r="F31" s="29">
        <v>247511.2</v>
      </c>
      <c r="G31" s="32">
        <v>247511.2</v>
      </c>
      <c r="H31" s="32"/>
      <c r="I31" s="32"/>
      <c r="J31" s="32"/>
      <c r="K31" s="32"/>
      <c r="L31" s="32"/>
      <c r="M31" s="32">
        <v>247511.2</v>
      </c>
      <c r="N31" s="32"/>
      <c r="O31" s="32"/>
      <c r="P31" s="32"/>
      <c r="Q31" s="32"/>
      <c r="R31" s="32"/>
      <c r="S31" s="32"/>
      <c r="T31" s="31" t="s">
        <v>41</v>
      </c>
    </row>
    <row r="32" spans="1:20" ht="60" customHeight="1">
      <c r="A32" s="113" t="s">
        <v>189</v>
      </c>
      <c r="B32" s="113" t="s">
        <v>144</v>
      </c>
      <c r="C32" s="115" t="s">
        <v>55</v>
      </c>
      <c r="D32" s="117" t="s">
        <v>40</v>
      </c>
      <c r="E32" s="115" t="s">
        <v>106</v>
      </c>
      <c r="F32" s="111">
        <v>1971386.74</v>
      </c>
      <c r="G32" s="34">
        <v>459434</v>
      </c>
      <c r="H32" s="34"/>
      <c r="I32" s="34"/>
      <c r="J32" s="34"/>
      <c r="K32" s="34"/>
      <c r="L32" s="34"/>
      <c r="M32" s="34"/>
      <c r="N32" s="34"/>
      <c r="O32" s="34">
        <v>459434</v>
      </c>
      <c r="P32" s="34"/>
      <c r="Q32" s="34"/>
      <c r="R32" s="34"/>
      <c r="S32" s="34"/>
      <c r="T32" s="35" t="s">
        <v>41</v>
      </c>
    </row>
    <row r="33" spans="1:20" ht="59.25" customHeight="1">
      <c r="A33" s="114"/>
      <c r="B33" s="114"/>
      <c r="C33" s="116"/>
      <c r="D33" s="118"/>
      <c r="E33" s="116"/>
      <c r="F33" s="112"/>
      <c r="G33" s="34">
        <v>747264</v>
      </c>
      <c r="H33" s="34"/>
      <c r="I33" s="34"/>
      <c r="J33" s="34"/>
      <c r="K33" s="34"/>
      <c r="L33" s="34"/>
      <c r="M33" s="34"/>
      <c r="N33" s="34"/>
      <c r="O33" s="34">
        <v>747264</v>
      </c>
      <c r="P33" s="34"/>
      <c r="Q33" s="34"/>
      <c r="R33" s="34"/>
      <c r="S33" s="34"/>
      <c r="T33" s="35" t="s">
        <v>43</v>
      </c>
    </row>
    <row r="34" spans="1:20" ht="56.25" customHeight="1">
      <c r="A34" s="113" t="s">
        <v>94</v>
      </c>
      <c r="B34" s="113" t="s">
        <v>123</v>
      </c>
      <c r="C34" s="115" t="s">
        <v>55</v>
      </c>
      <c r="D34" s="117" t="s">
        <v>40</v>
      </c>
      <c r="E34" s="115" t="s">
        <v>108</v>
      </c>
      <c r="F34" s="111">
        <v>3416280.6</v>
      </c>
      <c r="G34" s="34">
        <v>697265</v>
      </c>
      <c r="H34" s="34"/>
      <c r="I34" s="34"/>
      <c r="J34" s="34"/>
      <c r="K34" s="34"/>
      <c r="L34" s="34"/>
      <c r="M34" s="34"/>
      <c r="N34" s="34">
        <v>697265</v>
      </c>
      <c r="O34" s="34"/>
      <c r="P34" s="34"/>
      <c r="Q34" s="34"/>
      <c r="R34" s="34"/>
      <c r="S34" s="34"/>
      <c r="T34" s="35" t="s">
        <v>41</v>
      </c>
    </row>
    <row r="35" spans="1:20" ht="52.5" customHeight="1">
      <c r="A35" s="114"/>
      <c r="B35" s="114"/>
      <c r="C35" s="116"/>
      <c r="D35" s="118"/>
      <c r="E35" s="116"/>
      <c r="F35" s="112"/>
      <c r="G35" s="34">
        <v>1224247</v>
      </c>
      <c r="H35" s="34"/>
      <c r="I35" s="34"/>
      <c r="J35" s="34"/>
      <c r="K35" s="34"/>
      <c r="L35" s="34"/>
      <c r="M35" s="34"/>
      <c r="N35" s="34">
        <v>1224247</v>
      </c>
      <c r="O35" s="34"/>
      <c r="P35" s="34"/>
      <c r="Q35" s="34"/>
      <c r="R35" s="34"/>
      <c r="S35" s="34"/>
      <c r="T35" s="35" t="s">
        <v>43</v>
      </c>
    </row>
    <row r="36" spans="1:20" ht="109.5" customHeight="1">
      <c r="A36" s="9" t="s">
        <v>95</v>
      </c>
      <c r="B36" s="78"/>
      <c r="C36" s="16" t="s">
        <v>55</v>
      </c>
      <c r="D36" s="2" t="s">
        <v>40</v>
      </c>
      <c r="E36" s="16" t="s">
        <v>44</v>
      </c>
      <c r="F36" s="36">
        <v>1956548.84</v>
      </c>
      <c r="G36" s="34">
        <v>1108553.33</v>
      </c>
      <c r="H36" s="34"/>
      <c r="I36" s="34"/>
      <c r="J36" s="34"/>
      <c r="K36" s="34"/>
      <c r="L36" s="32">
        <v>1108553.33</v>
      </c>
      <c r="M36" s="32"/>
      <c r="N36" s="32"/>
      <c r="O36" s="32"/>
      <c r="P36" s="32"/>
      <c r="Q36" s="32"/>
      <c r="R36" s="32"/>
      <c r="S36" s="32"/>
      <c r="T36" s="35" t="s">
        <v>41</v>
      </c>
    </row>
    <row r="37" spans="1:20" ht="112.5" customHeight="1">
      <c r="A37" s="9" t="s">
        <v>97</v>
      </c>
      <c r="B37" s="90"/>
      <c r="C37" s="16" t="s">
        <v>55</v>
      </c>
      <c r="D37" s="2" t="s">
        <v>39</v>
      </c>
      <c r="E37" s="16" t="s">
        <v>109</v>
      </c>
      <c r="F37" s="36">
        <v>7142589</v>
      </c>
      <c r="G37" s="34"/>
      <c r="H37" s="34">
        <v>2121326</v>
      </c>
      <c r="I37" s="34"/>
      <c r="J37" s="34"/>
      <c r="K37" s="34"/>
      <c r="L37" s="32"/>
      <c r="M37" s="32"/>
      <c r="N37" s="32"/>
      <c r="O37" s="32"/>
      <c r="P37" s="32"/>
      <c r="Q37" s="32"/>
      <c r="R37" s="32"/>
      <c r="S37" s="32"/>
      <c r="T37" s="35" t="s">
        <v>41</v>
      </c>
    </row>
    <row r="38" spans="1:20" ht="108" customHeight="1">
      <c r="A38" s="9" t="s">
        <v>190</v>
      </c>
      <c r="B38" s="9" t="s">
        <v>125</v>
      </c>
      <c r="C38" s="16" t="s">
        <v>55</v>
      </c>
      <c r="D38" s="2" t="s">
        <v>110</v>
      </c>
      <c r="E38" s="16" t="s">
        <v>111</v>
      </c>
      <c r="F38" s="36">
        <v>2752714.59</v>
      </c>
      <c r="G38" s="34">
        <v>2259040.09</v>
      </c>
      <c r="H38" s="34"/>
      <c r="I38" s="34"/>
      <c r="J38" s="34"/>
      <c r="K38" s="34"/>
      <c r="L38" s="32"/>
      <c r="M38" s="32"/>
      <c r="N38" s="32"/>
      <c r="O38" s="32">
        <v>2259040.09</v>
      </c>
      <c r="P38" s="32"/>
      <c r="Q38" s="32"/>
      <c r="R38" s="32"/>
      <c r="S38" s="32"/>
      <c r="T38" s="35" t="s">
        <v>41</v>
      </c>
    </row>
    <row r="39" spans="1:20" ht="105.75" customHeight="1">
      <c r="A39" s="9" t="s">
        <v>105</v>
      </c>
      <c r="B39" s="9" t="s">
        <v>124</v>
      </c>
      <c r="C39" s="16" t="s">
        <v>55</v>
      </c>
      <c r="D39" s="2" t="s">
        <v>112</v>
      </c>
      <c r="E39" s="16" t="s">
        <v>113</v>
      </c>
      <c r="F39" s="36">
        <v>306535</v>
      </c>
      <c r="G39" s="34">
        <v>99000</v>
      </c>
      <c r="H39" s="34"/>
      <c r="I39" s="34"/>
      <c r="J39" s="34"/>
      <c r="K39" s="34"/>
      <c r="L39" s="32"/>
      <c r="M39" s="32">
        <v>99000</v>
      </c>
      <c r="N39" s="32"/>
      <c r="O39" s="32"/>
      <c r="P39" s="32"/>
      <c r="Q39" s="32"/>
      <c r="R39" s="32"/>
      <c r="S39" s="32"/>
      <c r="T39" s="35" t="s">
        <v>41</v>
      </c>
    </row>
    <row r="40" spans="1:20" ht="105.75" customHeight="1">
      <c r="A40" s="9" t="s">
        <v>107</v>
      </c>
      <c r="B40" s="83" t="s">
        <v>137</v>
      </c>
      <c r="C40" s="85" t="s">
        <v>55</v>
      </c>
      <c r="D40" s="2" t="s">
        <v>138</v>
      </c>
      <c r="E40" s="16" t="s">
        <v>139</v>
      </c>
      <c r="F40" s="36">
        <v>497655.75</v>
      </c>
      <c r="G40" s="34">
        <v>423007.4</v>
      </c>
      <c r="H40" s="34"/>
      <c r="I40" s="34"/>
      <c r="J40" s="34"/>
      <c r="K40" s="34"/>
      <c r="L40" s="32"/>
      <c r="M40" s="32">
        <v>40530</v>
      </c>
      <c r="N40" s="32">
        <v>382477.4</v>
      </c>
      <c r="O40" s="32"/>
      <c r="P40" s="32"/>
      <c r="Q40" s="32"/>
      <c r="R40" s="32"/>
      <c r="S40" s="32"/>
      <c r="T40" s="35" t="s">
        <v>41</v>
      </c>
    </row>
    <row r="41" spans="1:20" ht="105.75" customHeight="1">
      <c r="A41" s="9" t="s">
        <v>116</v>
      </c>
      <c r="B41" s="83" t="s">
        <v>129</v>
      </c>
      <c r="C41" s="85" t="s">
        <v>55</v>
      </c>
      <c r="D41" s="2" t="s">
        <v>130</v>
      </c>
      <c r="E41" s="16" t="s">
        <v>131</v>
      </c>
      <c r="F41" s="36">
        <v>3017256.69</v>
      </c>
      <c r="G41" s="34">
        <v>2557133.06</v>
      </c>
      <c r="H41" s="34"/>
      <c r="I41" s="34"/>
      <c r="J41" s="34"/>
      <c r="K41" s="34"/>
      <c r="L41" s="32"/>
      <c r="M41" s="32"/>
      <c r="N41" s="32">
        <v>1766456.7</v>
      </c>
      <c r="O41" s="32">
        <v>790676.36</v>
      </c>
      <c r="P41" s="32"/>
      <c r="Q41" s="32"/>
      <c r="R41" s="32"/>
      <c r="S41" s="32"/>
      <c r="T41" s="35" t="s">
        <v>41</v>
      </c>
    </row>
    <row r="42" spans="1:20" ht="105.75" customHeight="1">
      <c r="A42" s="9" t="s">
        <v>117</v>
      </c>
      <c r="B42" s="83" t="s">
        <v>132</v>
      </c>
      <c r="C42" s="85" t="s">
        <v>55</v>
      </c>
      <c r="D42" s="2" t="s">
        <v>130</v>
      </c>
      <c r="E42" s="16" t="s">
        <v>133</v>
      </c>
      <c r="F42" s="36">
        <v>458102.71</v>
      </c>
      <c r="G42" s="34">
        <v>199837.3</v>
      </c>
      <c r="H42" s="34"/>
      <c r="I42" s="34"/>
      <c r="J42" s="34"/>
      <c r="K42" s="34"/>
      <c r="L42" s="32"/>
      <c r="M42" s="32"/>
      <c r="N42" s="32"/>
      <c r="O42" s="32">
        <v>199837.3</v>
      </c>
      <c r="P42" s="32"/>
      <c r="Q42" s="32"/>
      <c r="R42" s="32"/>
      <c r="S42" s="32"/>
      <c r="T42" s="35" t="s">
        <v>41</v>
      </c>
    </row>
    <row r="43" spans="1:20" ht="105.75" customHeight="1">
      <c r="A43" s="9" t="s">
        <v>117</v>
      </c>
      <c r="B43" s="83" t="s">
        <v>143</v>
      </c>
      <c r="C43" s="85" t="s">
        <v>55</v>
      </c>
      <c r="D43" s="2" t="s">
        <v>134</v>
      </c>
      <c r="E43" s="16" t="s">
        <v>135</v>
      </c>
      <c r="F43" s="36">
        <v>1230444</v>
      </c>
      <c r="G43" s="34">
        <v>406000</v>
      </c>
      <c r="H43" s="34"/>
      <c r="I43" s="34"/>
      <c r="J43" s="34"/>
      <c r="K43" s="34"/>
      <c r="L43" s="32"/>
      <c r="M43" s="32"/>
      <c r="N43" s="32">
        <v>406000</v>
      </c>
      <c r="O43" s="32"/>
      <c r="P43" s="32"/>
      <c r="Q43" s="32"/>
      <c r="R43" s="32"/>
      <c r="S43" s="32"/>
      <c r="T43" s="35" t="s">
        <v>41</v>
      </c>
    </row>
    <row r="44" spans="1:20" ht="105.75" customHeight="1">
      <c r="A44" s="9" t="s">
        <v>191</v>
      </c>
      <c r="B44" s="83"/>
      <c r="C44" s="85" t="s">
        <v>202</v>
      </c>
      <c r="D44" s="2" t="s">
        <v>130</v>
      </c>
      <c r="E44" s="85" t="s">
        <v>149</v>
      </c>
      <c r="F44" s="36">
        <v>5231594.56</v>
      </c>
      <c r="G44" s="34"/>
      <c r="H44" s="34">
        <v>4446855.37</v>
      </c>
      <c r="I44" s="34"/>
      <c r="J44" s="34"/>
      <c r="K44" s="34"/>
      <c r="L44" s="32"/>
      <c r="M44" s="32"/>
      <c r="N44" s="32"/>
      <c r="O44" s="32"/>
      <c r="P44" s="32"/>
      <c r="Q44" s="32"/>
      <c r="R44" s="32"/>
      <c r="S44" s="32"/>
      <c r="T44" s="35"/>
    </row>
    <row r="45" spans="1:20" ht="105.75" customHeight="1">
      <c r="A45" s="9" t="s">
        <v>118</v>
      </c>
      <c r="B45" s="83" t="s">
        <v>142</v>
      </c>
      <c r="C45" s="85" t="s">
        <v>55</v>
      </c>
      <c r="D45" s="2" t="s">
        <v>130</v>
      </c>
      <c r="E45" s="16" t="s">
        <v>141</v>
      </c>
      <c r="F45" s="36">
        <v>997905.11</v>
      </c>
      <c r="G45" s="34">
        <v>818905.11</v>
      </c>
      <c r="H45" s="34"/>
      <c r="I45" s="34"/>
      <c r="J45" s="34"/>
      <c r="K45" s="34"/>
      <c r="L45" s="32"/>
      <c r="M45" s="32"/>
      <c r="N45" s="32"/>
      <c r="O45" s="37">
        <v>818905.11</v>
      </c>
      <c r="P45" s="37"/>
      <c r="Q45" s="37"/>
      <c r="R45" s="37"/>
      <c r="S45" s="37"/>
      <c r="T45" s="38" t="s">
        <v>41</v>
      </c>
    </row>
    <row r="46" spans="1:20" ht="105.75" customHeight="1">
      <c r="A46" s="9" t="s">
        <v>119</v>
      </c>
      <c r="B46" s="83"/>
      <c r="C46" s="85" t="s">
        <v>210</v>
      </c>
      <c r="D46" s="2" t="s">
        <v>130</v>
      </c>
      <c r="E46" s="16" t="s">
        <v>147</v>
      </c>
      <c r="F46" s="36">
        <v>4985000</v>
      </c>
      <c r="G46" s="34"/>
      <c r="H46" s="34">
        <v>4237250</v>
      </c>
      <c r="I46" s="34"/>
      <c r="J46" s="34"/>
      <c r="K46" s="34"/>
      <c r="L46" s="32"/>
      <c r="M46" s="32"/>
      <c r="N46" s="32"/>
      <c r="O46" s="37"/>
      <c r="P46" s="37"/>
      <c r="Q46" s="37"/>
      <c r="R46" s="37"/>
      <c r="S46" s="37"/>
      <c r="T46" s="38"/>
    </row>
    <row r="47" spans="1:20" s="33" customFormat="1" ht="105.75" customHeight="1">
      <c r="A47" s="9" t="s">
        <v>126</v>
      </c>
      <c r="B47" s="83" t="s">
        <v>161</v>
      </c>
      <c r="C47" s="85" t="s">
        <v>55</v>
      </c>
      <c r="D47" s="28" t="s">
        <v>145</v>
      </c>
      <c r="E47" s="85" t="s">
        <v>146</v>
      </c>
      <c r="F47" s="88">
        <v>2405944.7</v>
      </c>
      <c r="G47" s="89">
        <v>2045053</v>
      </c>
      <c r="H47" s="32"/>
      <c r="I47" s="32"/>
      <c r="J47" s="32"/>
      <c r="K47" s="32"/>
      <c r="L47" s="32"/>
      <c r="M47" s="32"/>
      <c r="N47" s="32"/>
      <c r="O47" s="71"/>
      <c r="P47" s="71">
        <v>520.66</v>
      </c>
      <c r="Q47" s="71">
        <v>1930532.6</v>
      </c>
      <c r="R47" s="71">
        <v>113999.74</v>
      </c>
      <c r="S47" s="71"/>
      <c r="T47" s="67" t="s">
        <v>41</v>
      </c>
    </row>
    <row r="48" spans="1:20" s="33" customFormat="1" ht="105.75" customHeight="1">
      <c r="A48" s="9" t="s">
        <v>127</v>
      </c>
      <c r="B48" s="83"/>
      <c r="C48" s="85" t="s">
        <v>200</v>
      </c>
      <c r="D48" s="77" t="s">
        <v>145</v>
      </c>
      <c r="E48" s="85" t="s">
        <v>199</v>
      </c>
      <c r="F48" s="69">
        <v>545692.5</v>
      </c>
      <c r="G48" s="70"/>
      <c r="H48" s="32">
        <v>507494.02</v>
      </c>
      <c r="I48" s="32"/>
      <c r="J48" s="32"/>
      <c r="K48" s="32"/>
      <c r="L48" s="32"/>
      <c r="M48" s="32"/>
      <c r="N48" s="32"/>
      <c r="O48" s="71"/>
      <c r="P48" s="71"/>
      <c r="Q48" s="71"/>
      <c r="R48" s="71"/>
      <c r="S48" s="71"/>
      <c r="T48" s="67"/>
    </row>
    <row r="49" spans="1:20" s="33" customFormat="1" ht="105.75" customHeight="1">
      <c r="A49" s="9" t="s">
        <v>128</v>
      </c>
      <c r="B49" s="79">
        <v>42926</v>
      </c>
      <c r="C49" s="85" t="s">
        <v>55</v>
      </c>
      <c r="D49" s="77" t="s">
        <v>145</v>
      </c>
      <c r="E49" s="85" t="s">
        <v>170</v>
      </c>
      <c r="F49" s="69">
        <v>702640.25</v>
      </c>
      <c r="G49" s="70">
        <v>597244.21</v>
      </c>
      <c r="H49" s="81">
        <v>597244.21</v>
      </c>
      <c r="I49" s="32"/>
      <c r="J49" s="32"/>
      <c r="K49" s="32"/>
      <c r="L49" s="32"/>
      <c r="M49" s="32"/>
      <c r="N49" s="32"/>
      <c r="O49" s="71"/>
      <c r="P49" s="71"/>
      <c r="Q49" s="71">
        <v>597244.21</v>
      </c>
      <c r="R49" s="71"/>
      <c r="S49" s="71"/>
      <c r="T49" s="67"/>
    </row>
    <row r="50" spans="1:20" s="33" customFormat="1" ht="130.5" customHeight="1">
      <c r="A50" s="9" t="s">
        <v>136</v>
      </c>
      <c r="B50" s="79"/>
      <c r="C50" s="85" t="s">
        <v>209</v>
      </c>
      <c r="D50" s="86" t="s">
        <v>151</v>
      </c>
      <c r="E50" s="87" t="s">
        <v>208</v>
      </c>
      <c r="F50" s="69">
        <v>643360.68</v>
      </c>
      <c r="G50" s="70"/>
      <c r="H50" s="81">
        <v>546856.57</v>
      </c>
      <c r="I50" s="32"/>
      <c r="J50" s="32"/>
      <c r="K50" s="32"/>
      <c r="L50" s="32"/>
      <c r="M50" s="32"/>
      <c r="N50" s="32"/>
      <c r="O50" s="71"/>
      <c r="P50" s="71"/>
      <c r="Q50" s="71"/>
      <c r="R50" s="71"/>
      <c r="S50" s="71"/>
      <c r="T50" s="67"/>
    </row>
    <row r="51" spans="1:20" s="33" customFormat="1" ht="105.75" customHeight="1">
      <c r="A51" s="9" t="s">
        <v>140</v>
      </c>
      <c r="B51" s="83"/>
      <c r="C51" s="85" t="s">
        <v>198</v>
      </c>
      <c r="D51" s="77" t="s">
        <v>151</v>
      </c>
      <c r="E51" s="85" t="s">
        <v>150</v>
      </c>
      <c r="F51" s="69">
        <v>419800</v>
      </c>
      <c r="G51" s="70"/>
      <c r="H51" s="32">
        <v>390414</v>
      </c>
      <c r="I51" s="32"/>
      <c r="J51" s="32"/>
      <c r="K51" s="32"/>
      <c r="L51" s="32"/>
      <c r="M51" s="32"/>
      <c r="N51" s="32"/>
      <c r="O51" s="71"/>
      <c r="P51" s="71"/>
      <c r="Q51" s="71"/>
      <c r="R51" s="71"/>
      <c r="S51" s="71"/>
      <c r="T51" s="67"/>
    </row>
    <row r="52" spans="1:20" s="33" customFormat="1" ht="105.75" customHeight="1">
      <c r="A52" s="9" t="s">
        <v>152</v>
      </c>
      <c r="B52" s="79">
        <v>43301</v>
      </c>
      <c r="C52" s="85" t="s">
        <v>55</v>
      </c>
      <c r="D52" s="28" t="s">
        <v>145</v>
      </c>
      <c r="E52" s="85" t="s">
        <v>147</v>
      </c>
      <c r="F52" s="72">
        <v>4084796.5</v>
      </c>
      <c r="G52" s="32">
        <v>3127485.75</v>
      </c>
      <c r="H52" s="32"/>
      <c r="I52" s="32"/>
      <c r="J52" s="32"/>
      <c r="K52" s="32"/>
      <c r="L52" s="32"/>
      <c r="M52" s="32"/>
      <c r="N52" s="32"/>
      <c r="O52" s="71"/>
      <c r="P52" s="71"/>
      <c r="Q52" s="71"/>
      <c r="R52" s="71">
        <v>2364272.88</v>
      </c>
      <c r="S52" s="71">
        <v>444510.56</v>
      </c>
      <c r="T52" s="67" t="s">
        <v>41</v>
      </c>
    </row>
    <row r="53" spans="1:20" s="33" customFormat="1" ht="105.75" customHeight="1">
      <c r="A53" s="9" t="s">
        <v>153</v>
      </c>
      <c r="B53" s="79">
        <v>43301</v>
      </c>
      <c r="C53" s="85" t="s">
        <v>55</v>
      </c>
      <c r="D53" s="28" t="s">
        <v>145</v>
      </c>
      <c r="E53" s="85" t="s">
        <v>148</v>
      </c>
      <c r="F53" s="72">
        <v>5524542.75</v>
      </c>
      <c r="G53" s="32">
        <v>4322957.39</v>
      </c>
      <c r="H53" s="32"/>
      <c r="I53" s="32"/>
      <c r="J53" s="32"/>
      <c r="K53" s="32"/>
      <c r="L53" s="32"/>
      <c r="M53" s="32"/>
      <c r="N53" s="32"/>
      <c r="O53" s="71"/>
      <c r="P53" s="71"/>
      <c r="Q53" s="71"/>
      <c r="R53" s="71"/>
      <c r="S53" s="71">
        <v>4063905.08</v>
      </c>
      <c r="T53" s="67" t="s">
        <v>41</v>
      </c>
    </row>
    <row r="54" spans="1:20" s="33" customFormat="1" ht="105.75" customHeight="1">
      <c r="A54" s="9" t="s">
        <v>154</v>
      </c>
      <c r="B54" s="79">
        <v>43315</v>
      </c>
      <c r="C54" s="85" t="s">
        <v>55</v>
      </c>
      <c r="D54" s="28" t="s">
        <v>145</v>
      </c>
      <c r="E54" s="27" t="s">
        <v>149</v>
      </c>
      <c r="F54" s="72">
        <v>8800708.52</v>
      </c>
      <c r="G54" s="32">
        <v>3749866.94</v>
      </c>
      <c r="H54" s="32"/>
      <c r="I54" s="32"/>
      <c r="J54" s="32"/>
      <c r="K54" s="32"/>
      <c r="L54" s="32"/>
      <c r="M54" s="32"/>
      <c r="N54" s="32"/>
      <c r="O54" s="71"/>
      <c r="P54" s="71"/>
      <c r="Q54" s="71"/>
      <c r="R54" s="71">
        <v>2760683.1</v>
      </c>
      <c r="S54" s="71"/>
      <c r="T54" s="67" t="s">
        <v>41</v>
      </c>
    </row>
    <row r="55" spans="1:20" s="33" customFormat="1" ht="113.25" customHeight="1">
      <c r="A55" s="9" t="s">
        <v>155</v>
      </c>
      <c r="B55" s="79">
        <v>43465</v>
      </c>
      <c r="C55" s="85" t="s">
        <v>55</v>
      </c>
      <c r="D55" s="28" t="s">
        <v>151</v>
      </c>
      <c r="E55" s="27" t="s">
        <v>150</v>
      </c>
      <c r="F55" s="72">
        <v>411100</v>
      </c>
      <c r="G55" s="32">
        <v>382323</v>
      </c>
      <c r="H55" s="32"/>
      <c r="I55" s="32"/>
      <c r="J55" s="32"/>
      <c r="K55" s="32"/>
      <c r="L55" s="32"/>
      <c r="M55" s="32"/>
      <c r="N55" s="32"/>
      <c r="O55" s="71"/>
      <c r="P55" s="71"/>
      <c r="Q55" s="71"/>
      <c r="R55" s="71">
        <v>382323</v>
      </c>
      <c r="S55" s="71"/>
      <c r="T55" s="67" t="s">
        <v>41</v>
      </c>
    </row>
    <row r="56" spans="1:20" s="33" customFormat="1" ht="105.75" customHeight="1">
      <c r="A56" s="9" t="s">
        <v>157</v>
      </c>
      <c r="B56" s="83" t="s">
        <v>159</v>
      </c>
      <c r="C56" s="85" t="s">
        <v>55</v>
      </c>
      <c r="D56" s="28" t="s">
        <v>160</v>
      </c>
      <c r="E56" s="27" t="s">
        <v>169</v>
      </c>
      <c r="F56" s="72">
        <v>2031861.3</v>
      </c>
      <c r="G56" s="32">
        <v>707474.35</v>
      </c>
      <c r="H56" s="32"/>
      <c r="I56" s="32"/>
      <c r="J56" s="32"/>
      <c r="K56" s="32"/>
      <c r="L56" s="32"/>
      <c r="M56" s="32"/>
      <c r="N56" s="32"/>
      <c r="O56" s="71"/>
      <c r="P56" s="71"/>
      <c r="Q56" s="71">
        <v>707474.35</v>
      </c>
      <c r="R56" s="71"/>
      <c r="S56" s="71"/>
      <c r="T56" s="67" t="s">
        <v>41</v>
      </c>
    </row>
    <row r="57" spans="1:20" s="33" customFormat="1" ht="105.75" customHeight="1">
      <c r="A57" s="9" t="s">
        <v>156</v>
      </c>
      <c r="B57" s="79">
        <v>43098</v>
      </c>
      <c r="C57" s="85" t="s">
        <v>196</v>
      </c>
      <c r="D57" s="77" t="s">
        <v>151</v>
      </c>
      <c r="E57" s="27" t="s">
        <v>197</v>
      </c>
      <c r="F57" s="72">
        <v>7680895</v>
      </c>
      <c r="G57" s="32">
        <v>1017684.81</v>
      </c>
      <c r="H57" s="32">
        <v>1017684.81</v>
      </c>
      <c r="I57" s="32"/>
      <c r="J57" s="32"/>
      <c r="K57" s="32"/>
      <c r="L57" s="32"/>
      <c r="M57" s="32"/>
      <c r="N57" s="32"/>
      <c r="O57" s="71"/>
      <c r="P57" s="71"/>
      <c r="Q57" s="71"/>
      <c r="R57" s="71"/>
      <c r="S57" s="71"/>
      <c r="T57" s="67" t="s">
        <v>41</v>
      </c>
    </row>
    <row r="58" spans="1:20" s="33" customFormat="1" ht="105.75" customHeight="1">
      <c r="A58" s="9" t="s">
        <v>158</v>
      </c>
      <c r="B58" s="83" t="s">
        <v>171</v>
      </c>
      <c r="C58" s="85" t="s">
        <v>185</v>
      </c>
      <c r="D58" s="28" t="s">
        <v>172</v>
      </c>
      <c r="E58" s="27" t="s">
        <v>173</v>
      </c>
      <c r="F58" s="72">
        <v>23600</v>
      </c>
      <c r="G58" s="32">
        <v>23364</v>
      </c>
      <c r="H58" s="32"/>
      <c r="I58" s="32"/>
      <c r="J58" s="32"/>
      <c r="K58" s="32"/>
      <c r="L58" s="32"/>
      <c r="M58" s="32"/>
      <c r="N58" s="32"/>
      <c r="O58" s="71"/>
      <c r="P58" s="71"/>
      <c r="Q58" s="32">
        <v>23364</v>
      </c>
      <c r="R58" s="32"/>
      <c r="S58" s="32"/>
      <c r="T58" s="67" t="s">
        <v>41</v>
      </c>
    </row>
    <row r="59" spans="1:20" s="33" customFormat="1" ht="105.75" customHeight="1">
      <c r="A59" s="9" t="s">
        <v>164</v>
      </c>
      <c r="B59" s="94" t="s">
        <v>221</v>
      </c>
      <c r="C59" s="95" t="s">
        <v>55</v>
      </c>
      <c r="D59" s="96" t="s">
        <v>222</v>
      </c>
      <c r="E59" s="95" t="s">
        <v>223</v>
      </c>
      <c r="F59" s="93">
        <v>859122.5</v>
      </c>
      <c r="G59" s="71" t="s">
        <v>224</v>
      </c>
      <c r="H59" s="32"/>
      <c r="I59" s="32"/>
      <c r="J59" s="32"/>
      <c r="K59" s="32"/>
      <c r="L59" s="32"/>
      <c r="M59" s="32"/>
      <c r="N59" s="32"/>
      <c r="O59" s="71"/>
      <c r="P59" s="71"/>
      <c r="Q59" s="32"/>
      <c r="R59" s="32"/>
      <c r="S59" s="32"/>
      <c r="T59" s="67"/>
    </row>
    <row r="60" spans="1:20" s="33" customFormat="1" ht="105.75" customHeight="1">
      <c r="A60" s="9" t="s">
        <v>211</v>
      </c>
      <c r="B60" s="83"/>
      <c r="C60" s="85" t="s">
        <v>202</v>
      </c>
      <c r="D60" s="77" t="s">
        <v>195</v>
      </c>
      <c r="E60" s="76" t="s">
        <v>205</v>
      </c>
      <c r="F60" s="75">
        <v>562417.84</v>
      </c>
      <c r="G60" s="32"/>
      <c r="H60" s="32">
        <v>478055.16</v>
      </c>
      <c r="I60" s="32"/>
      <c r="J60" s="32"/>
      <c r="K60" s="32"/>
      <c r="L60" s="32"/>
      <c r="M60" s="32"/>
      <c r="N60" s="32"/>
      <c r="O60" s="71"/>
      <c r="P60" s="71"/>
      <c r="Q60" s="32"/>
      <c r="R60" s="32"/>
      <c r="S60" s="32"/>
      <c r="T60" s="67"/>
    </row>
    <row r="61" spans="1:20" s="33" customFormat="1" ht="105.75" customHeight="1">
      <c r="A61" s="9" t="s">
        <v>212</v>
      </c>
      <c r="B61" s="83"/>
      <c r="C61" s="85" t="s">
        <v>202</v>
      </c>
      <c r="D61" s="77" t="s">
        <v>195</v>
      </c>
      <c r="E61" s="76" t="s">
        <v>203</v>
      </c>
      <c r="F61" s="75">
        <v>181750</v>
      </c>
      <c r="G61" s="32"/>
      <c r="H61" s="32">
        <v>159940</v>
      </c>
      <c r="I61" s="32"/>
      <c r="J61" s="32"/>
      <c r="K61" s="32"/>
      <c r="L61" s="32"/>
      <c r="M61" s="32"/>
      <c r="N61" s="32"/>
      <c r="O61" s="71"/>
      <c r="P61" s="71"/>
      <c r="Q61" s="32"/>
      <c r="R61" s="32"/>
      <c r="S61" s="32"/>
      <c r="T61" s="67"/>
    </row>
    <row r="62" spans="1:20" s="33" customFormat="1" ht="105.75" customHeight="1">
      <c r="A62" s="9" t="s">
        <v>213</v>
      </c>
      <c r="B62" s="79">
        <v>43488</v>
      </c>
      <c r="C62" s="85" t="s">
        <v>165</v>
      </c>
      <c r="D62" s="28" t="s">
        <v>166</v>
      </c>
      <c r="E62" s="27" t="s">
        <v>167</v>
      </c>
      <c r="F62" s="72">
        <v>538728.43</v>
      </c>
      <c r="G62" s="32">
        <v>457919.16</v>
      </c>
      <c r="H62" s="32"/>
      <c r="I62" s="32"/>
      <c r="J62" s="32"/>
      <c r="K62" s="32"/>
      <c r="L62" s="32"/>
      <c r="M62" s="32"/>
      <c r="N62" s="32"/>
      <c r="O62" s="71"/>
      <c r="P62" s="71"/>
      <c r="Q62" s="71"/>
      <c r="R62" s="71">
        <v>457919.16</v>
      </c>
      <c r="S62" s="71"/>
      <c r="T62" s="67" t="s">
        <v>41</v>
      </c>
    </row>
    <row r="63" spans="1:20" s="33" customFormat="1" ht="105.75" customHeight="1">
      <c r="A63" s="9" t="s">
        <v>214</v>
      </c>
      <c r="B63" s="79">
        <v>43823</v>
      </c>
      <c r="C63" s="85" t="s">
        <v>55</v>
      </c>
      <c r="D63" s="77" t="s">
        <v>39</v>
      </c>
      <c r="E63" s="76" t="s">
        <v>204</v>
      </c>
      <c r="F63" s="75">
        <v>50000</v>
      </c>
      <c r="G63" s="32">
        <v>50000</v>
      </c>
      <c r="H63" s="32">
        <v>50000</v>
      </c>
      <c r="I63" s="32"/>
      <c r="J63" s="32"/>
      <c r="K63" s="32"/>
      <c r="L63" s="32"/>
      <c r="M63" s="32"/>
      <c r="N63" s="32"/>
      <c r="O63" s="71"/>
      <c r="P63" s="71"/>
      <c r="Q63" s="71"/>
      <c r="R63" s="71"/>
      <c r="S63" s="71">
        <v>50000</v>
      </c>
      <c r="T63" s="67"/>
    </row>
    <row r="64" spans="1:20" s="33" customFormat="1" ht="105.75" customHeight="1">
      <c r="A64" s="9" t="s">
        <v>225</v>
      </c>
      <c r="B64" s="80" t="s">
        <v>220</v>
      </c>
      <c r="C64" s="85" t="s">
        <v>206</v>
      </c>
      <c r="D64" s="86" t="s">
        <v>166</v>
      </c>
      <c r="E64" s="85" t="s">
        <v>201</v>
      </c>
      <c r="F64" s="82">
        <v>1107681.97</v>
      </c>
      <c r="G64" s="32"/>
      <c r="H64" s="32">
        <v>863288.47</v>
      </c>
      <c r="I64" s="32"/>
      <c r="J64" s="32"/>
      <c r="K64" s="32"/>
      <c r="L64" s="32"/>
      <c r="M64" s="32"/>
      <c r="N64" s="32"/>
      <c r="O64" s="71"/>
      <c r="P64" s="71"/>
      <c r="Q64" s="71"/>
      <c r="R64" s="71"/>
      <c r="S64" s="71"/>
      <c r="T64" s="67"/>
    </row>
    <row r="65" spans="1:20" s="33" customFormat="1" ht="132.75" customHeight="1">
      <c r="A65" s="9" t="s">
        <v>215</v>
      </c>
      <c r="B65" s="83"/>
      <c r="C65" s="91" t="s">
        <v>202</v>
      </c>
      <c r="D65" s="86" t="s">
        <v>168</v>
      </c>
      <c r="E65" s="85" t="s">
        <v>167</v>
      </c>
      <c r="F65" s="82">
        <v>112854.38</v>
      </c>
      <c r="G65" s="32"/>
      <c r="H65" s="32">
        <v>95926.22</v>
      </c>
      <c r="I65" s="32"/>
      <c r="J65" s="32"/>
      <c r="K65" s="32"/>
      <c r="L65" s="32"/>
      <c r="M65" s="32"/>
      <c r="N65" s="32"/>
      <c r="O65" s="71"/>
      <c r="P65" s="71"/>
      <c r="Q65" s="71"/>
      <c r="R65" s="71"/>
      <c r="S65" s="71"/>
      <c r="T65" s="67" t="s">
        <v>41</v>
      </c>
    </row>
    <row r="66" spans="1:20" s="33" customFormat="1" ht="128.25" customHeight="1">
      <c r="A66" s="9" t="s">
        <v>216</v>
      </c>
      <c r="B66" s="83"/>
      <c r="C66" s="92" t="s">
        <v>174</v>
      </c>
      <c r="D66" s="28" t="s">
        <v>175</v>
      </c>
      <c r="E66" s="27" t="s">
        <v>176</v>
      </c>
      <c r="F66" s="72">
        <v>969641</v>
      </c>
      <c r="G66" s="32">
        <v>775712</v>
      </c>
      <c r="H66" s="32"/>
      <c r="I66" s="32"/>
      <c r="J66" s="32"/>
      <c r="K66" s="32"/>
      <c r="L66" s="32"/>
      <c r="M66" s="32"/>
      <c r="N66" s="32"/>
      <c r="O66" s="71"/>
      <c r="P66" s="71"/>
      <c r="Q66" s="71"/>
      <c r="R66" s="71"/>
      <c r="S66" s="71"/>
      <c r="T66" s="67" t="s">
        <v>41</v>
      </c>
    </row>
    <row r="67" spans="1:20" s="33" customFormat="1" ht="105.75" customHeight="1">
      <c r="A67" s="9" t="s">
        <v>217</v>
      </c>
      <c r="B67" s="83"/>
      <c r="C67" s="92" t="s">
        <v>177</v>
      </c>
      <c r="D67" s="28" t="s">
        <v>178</v>
      </c>
      <c r="E67" s="27" t="s">
        <v>179</v>
      </c>
      <c r="F67" s="72">
        <v>5602011.75</v>
      </c>
      <c r="G67" s="32"/>
      <c r="H67" s="32">
        <v>2505188.21</v>
      </c>
      <c r="I67" s="32"/>
      <c r="J67" s="32"/>
      <c r="K67" s="32"/>
      <c r="L67" s="32"/>
      <c r="M67" s="32"/>
      <c r="N67" s="32"/>
      <c r="O67" s="71"/>
      <c r="P67" s="71"/>
      <c r="Q67" s="71"/>
      <c r="R67" s="71"/>
      <c r="S67" s="71"/>
      <c r="T67" s="67" t="s">
        <v>41</v>
      </c>
    </row>
    <row r="68" spans="1:20" s="33" customFormat="1" ht="140.25" customHeight="1">
      <c r="A68" s="9" t="s">
        <v>226</v>
      </c>
      <c r="B68" s="83"/>
      <c r="C68" s="85" t="s">
        <v>219</v>
      </c>
      <c r="D68" s="28" t="s">
        <v>145</v>
      </c>
      <c r="E68" s="27" t="s">
        <v>180</v>
      </c>
      <c r="F68" s="72">
        <v>643360.68</v>
      </c>
      <c r="G68" s="32"/>
      <c r="H68" s="32">
        <v>546856.57</v>
      </c>
      <c r="I68" s="32"/>
      <c r="J68" s="32"/>
      <c r="K68" s="32"/>
      <c r="L68" s="32"/>
      <c r="M68" s="32"/>
      <c r="N68" s="32"/>
      <c r="O68" s="71"/>
      <c r="P68" s="71"/>
      <c r="Q68" s="71"/>
      <c r="R68" s="71"/>
      <c r="S68" s="71"/>
      <c r="T68" s="67" t="s">
        <v>41</v>
      </c>
    </row>
    <row r="69" spans="1:20" s="33" customFormat="1" ht="140.25" customHeight="1">
      <c r="A69" s="9" t="s">
        <v>227</v>
      </c>
      <c r="B69" s="84" t="s">
        <v>183</v>
      </c>
      <c r="C69" s="85" t="s">
        <v>55</v>
      </c>
      <c r="D69" s="28" t="s">
        <v>40</v>
      </c>
      <c r="E69" s="73" t="s">
        <v>184</v>
      </c>
      <c r="F69" s="72">
        <v>908492.91</v>
      </c>
      <c r="G69" s="74">
        <v>1008513</v>
      </c>
      <c r="H69" s="32">
        <v>109955.05</v>
      </c>
      <c r="I69" s="32"/>
      <c r="J69" s="32"/>
      <c r="K69" s="32"/>
      <c r="L69" s="32"/>
      <c r="M69" s="32"/>
      <c r="N69" s="32"/>
      <c r="O69" s="71"/>
      <c r="P69" s="71">
        <v>535345.2</v>
      </c>
      <c r="Q69" s="71">
        <v>363212.75</v>
      </c>
      <c r="R69" s="71"/>
      <c r="S69" s="71"/>
      <c r="T69" s="67" t="s">
        <v>41</v>
      </c>
    </row>
    <row r="70" spans="1:20" s="33" customFormat="1" ht="140.25" customHeight="1">
      <c r="A70" s="97" t="s">
        <v>218</v>
      </c>
      <c r="B70" s="98" t="s">
        <v>229</v>
      </c>
      <c r="C70" s="99" t="s">
        <v>228</v>
      </c>
      <c r="D70" s="99" t="s">
        <v>207</v>
      </c>
      <c r="E70" s="107" t="s">
        <v>193</v>
      </c>
      <c r="F70" s="110">
        <v>9049795</v>
      </c>
      <c r="G70" s="109">
        <v>2302619.52</v>
      </c>
      <c r="H70" s="108"/>
      <c r="I70" s="32"/>
      <c r="J70" s="32"/>
      <c r="K70" s="32"/>
      <c r="L70" s="32"/>
      <c r="M70" s="32"/>
      <c r="N70" s="32"/>
      <c r="O70" s="71"/>
      <c r="P70" s="71"/>
      <c r="Q70" s="71"/>
      <c r="R70" s="71"/>
      <c r="S70" s="71"/>
      <c r="T70" s="67" t="s">
        <v>194</v>
      </c>
    </row>
    <row r="71" spans="1:19" ht="15.75">
      <c r="A71" s="9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15.75">
      <c r="A72" s="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1:8" ht="15.75">
      <c r="A73" s="9"/>
      <c r="G73" s="61"/>
      <c r="H73" s="62"/>
    </row>
    <row r="74" spans="1:19" ht="15.75">
      <c r="A74" s="9">
        <v>105</v>
      </c>
      <c r="G74" s="63"/>
      <c r="H74" s="62"/>
      <c r="I74" s="62"/>
      <c r="J74" s="63"/>
      <c r="K74" s="60"/>
      <c r="L74" s="60"/>
      <c r="M74" s="60"/>
      <c r="N74" s="60"/>
      <c r="O74" s="60"/>
      <c r="P74" s="60"/>
      <c r="Q74" s="60"/>
      <c r="R74" s="60"/>
      <c r="S74" s="60"/>
    </row>
    <row r="75" spans="1:11" ht="15.75">
      <c r="A75" s="9">
        <v>106</v>
      </c>
      <c r="E75" s="64"/>
      <c r="F75" s="60"/>
      <c r="G75" s="62"/>
      <c r="H75" s="62"/>
      <c r="I75" s="62"/>
      <c r="J75" s="62"/>
      <c r="K75" s="62"/>
    </row>
    <row r="76" spans="1:9" ht="15.75">
      <c r="A76" s="9">
        <v>107</v>
      </c>
      <c r="E76" s="64"/>
      <c r="F76" s="62"/>
      <c r="G76" s="60"/>
      <c r="H76" s="60"/>
      <c r="I76" s="60"/>
    </row>
    <row r="77" spans="1:9" ht="15.75">
      <c r="A77" s="9">
        <v>108</v>
      </c>
      <c r="E77" s="65"/>
      <c r="F77" s="60"/>
      <c r="G77" s="60"/>
      <c r="H77" s="60"/>
      <c r="I77" s="60"/>
    </row>
    <row r="78" spans="1:10" ht="15.75">
      <c r="A78" s="9">
        <v>109</v>
      </c>
      <c r="E78" s="65"/>
      <c r="F78" s="60"/>
      <c r="G78" s="60"/>
      <c r="H78" s="60"/>
      <c r="I78" s="60"/>
      <c r="J78" s="60"/>
    </row>
    <row r="79" spans="1:6" ht="15.75">
      <c r="A79" s="9">
        <v>110</v>
      </c>
      <c r="E79" s="65"/>
      <c r="F79" s="62"/>
    </row>
    <row r="80" spans="5:9" ht="14.25">
      <c r="E80" s="66"/>
      <c r="F80" s="60"/>
      <c r="G80" s="60"/>
      <c r="H80" s="60"/>
      <c r="I80" s="60"/>
    </row>
    <row r="81" spans="5:6" ht="14.25">
      <c r="E81" s="64"/>
      <c r="F81" s="62"/>
    </row>
    <row r="85" ht="14.25">
      <c r="F85" s="60"/>
    </row>
    <row r="86" ht="14.25">
      <c r="F86" s="60"/>
    </row>
    <row r="89" spans="7:9" ht="14.25">
      <c r="G89" s="60"/>
      <c r="H89" s="60"/>
      <c r="I89" s="60"/>
    </row>
  </sheetData>
  <sheetProtection/>
  <mergeCells count="49">
    <mergeCell ref="B4:B5"/>
    <mergeCell ref="C3:C5"/>
    <mergeCell ref="D3:D5"/>
    <mergeCell ref="D13:D14"/>
    <mergeCell ref="T3:T4"/>
    <mergeCell ref="F8:F9"/>
    <mergeCell ref="H3:H4"/>
    <mergeCell ref="A8:A9"/>
    <mergeCell ref="E8:E9"/>
    <mergeCell ref="M3:M4"/>
    <mergeCell ref="C8:C9"/>
    <mergeCell ref="L3:L4"/>
    <mergeCell ref="F3:F5"/>
    <mergeCell ref="D8:D9"/>
    <mergeCell ref="A3:A5"/>
    <mergeCell ref="J3:J4"/>
    <mergeCell ref="K3:K4"/>
    <mergeCell ref="F25:F26"/>
    <mergeCell ref="D25:D26"/>
    <mergeCell ref="E25:E26"/>
    <mergeCell ref="A13:A14"/>
    <mergeCell ref="B15:B16"/>
    <mergeCell ref="A20:A21"/>
    <mergeCell ref="E15:E16"/>
    <mergeCell ref="F13:F14"/>
    <mergeCell ref="C13:C14"/>
    <mergeCell ref="A15:A16"/>
    <mergeCell ref="F15:F16"/>
    <mergeCell ref="E20:E21"/>
    <mergeCell ref="I3:I4"/>
    <mergeCell ref="G3:G4"/>
    <mergeCell ref="E3:E5"/>
    <mergeCell ref="E13:E14"/>
    <mergeCell ref="A25:A26"/>
    <mergeCell ref="C25:C26"/>
    <mergeCell ref="C15:C16"/>
    <mergeCell ref="A32:A33"/>
    <mergeCell ref="E32:E33"/>
    <mergeCell ref="C20:C21"/>
    <mergeCell ref="F32:F33"/>
    <mergeCell ref="F34:F35"/>
    <mergeCell ref="A34:A35"/>
    <mergeCell ref="B32:B33"/>
    <mergeCell ref="B34:B35"/>
    <mergeCell ref="C32:C33"/>
    <mergeCell ref="C34:C35"/>
    <mergeCell ref="D32:D33"/>
    <mergeCell ref="D34:D35"/>
    <mergeCell ref="E34:E3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70">
      <selection activeCell="G32" sqref="G32"/>
    </sheetView>
  </sheetViews>
  <sheetFormatPr defaultColWidth="8.796875" defaultRowHeight="14.25"/>
  <cols>
    <col min="1" max="1" width="5.3984375" style="53" customWidth="1"/>
    <col min="2" max="2" width="11.5" style="10" customWidth="1"/>
    <col min="3" max="3" width="17.09765625" style="54" customWidth="1"/>
    <col min="4" max="4" width="26.59765625" style="55" customWidth="1"/>
    <col min="5" max="5" width="36.5" style="54" customWidth="1"/>
    <col min="6" max="6" width="17.59765625" style="59" customWidth="1"/>
    <col min="7" max="7" width="18.69921875" style="59" customWidth="1"/>
    <col min="8" max="8" width="21.69921875" style="59" customWidth="1"/>
    <col min="9" max="9" width="19.09765625" style="59" customWidth="1"/>
    <col min="10" max="12" width="15.69921875" style="59" customWidth="1"/>
    <col min="13" max="13" width="21.19921875" style="59" customWidth="1"/>
    <col min="14" max="14" width="18.09765625" style="59" customWidth="1"/>
    <col min="15" max="16" width="15.69921875" style="59" customWidth="1"/>
    <col min="17" max="17" width="19" style="59" customWidth="1"/>
    <col min="18" max="19" width="15.69921875" style="59" customWidth="1"/>
    <col min="20" max="20" width="22.59765625" style="58" customWidth="1"/>
    <col min="21" max="21" width="12" style="10" bestFit="1" customWidth="1"/>
    <col min="22" max="16384" width="9" style="10" customWidth="1"/>
  </cols>
  <sheetData>
    <row r="1" spans="1:20" s="1" customFormat="1" ht="63.75">
      <c r="A1" s="11" t="s">
        <v>2</v>
      </c>
      <c r="B1" s="12" t="s">
        <v>71</v>
      </c>
      <c r="C1" s="11" t="s">
        <v>54</v>
      </c>
      <c r="D1" s="12" t="s">
        <v>0</v>
      </c>
      <c r="E1" s="11" t="s">
        <v>1</v>
      </c>
      <c r="F1" s="13" t="s">
        <v>120</v>
      </c>
      <c r="G1" s="13" t="s">
        <v>115</v>
      </c>
      <c r="H1" s="13" t="s">
        <v>114</v>
      </c>
      <c r="I1" s="14">
        <v>2010</v>
      </c>
      <c r="J1" s="14">
        <v>2011</v>
      </c>
      <c r="K1" s="14">
        <v>2012</v>
      </c>
      <c r="L1" s="14">
        <v>2013</v>
      </c>
      <c r="M1" s="14">
        <v>2014</v>
      </c>
      <c r="N1" s="14">
        <v>2015</v>
      </c>
      <c r="O1" s="14">
        <v>2016</v>
      </c>
      <c r="P1" s="14">
        <v>2017</v>
      </c>
      <c r="Q1" s="14">
        <v>2018</v>
      </c>
      <c r="R1" s="14">
        <v>2019</v>
      </c>
      <c r="S1" s="14">
        <v>2020</v>
      </c>
      <c r="T1" s="15" t="s">
        <v>33</v>
      </c>
    </row>
    <row r="2" spans="1:20" s="1" customFormat="1" ht="63" customHeight="1">
      <c r="A2" s="1" t="s">
        <v>68</v>
      </c>
      <c r="B2" s="1" t="s">
        <v>30</v>
      </c>
      <c r="C2" s="16" t="s">
        <v>55</v>
      </c>
      <c r="D2" s="2" t="s">
        <v>3</v>
      </c>
      <c r="E2" s="16" t="s">
        <v>4</v>
      </c>
      <c r="F2" s="6">
        <v>3196983.18</v>
      </c>
      <c r="G2" s="6">
        <v>1234384.44</v>
      </c>
      <c r="H2" s="6"/>
      <c r="I2" s="6"/>
      <c r="J2" s="5"/>
      <c r="K2" s="5">
        <v>1234384.44</v>
      </c>
      <c r="L2" s="5"/>
      <c r="M2" s="5"/>
      <c r="N2" s="5"/>
      <c r="O2" s="5"/>
      <c r="P2" s="5"/>
      <c r="Q2" s="5"/>
      <c r="R2" s="5"/>
      <c r="S2" s="5"/>
      <c r="T2" s="4" t="s">
        <v>41</v>
      </c>
    </row>
    <row r="3" spans="1:21" s="1" customFormat="1" ht="67.5" customHeight="1">
      <c r="A3" s="113" t="s">
        <v>75</v>
      </c>
      <c r="B3" s="1" t="s">
        <v>29</v>
      </c>
      <c r="C3" s="115" t="s">
        <v>162</v>
      </c>
      <c r="D3" s="117" t="s">
        <v>7</v>
      </c>
      <c r="E3" s="115" t="s">
        <v>57</v>
      </c>
      <c r="F3" s="129">
        <v>11115805.81</v>
      </c>
      <c r="G3" s="123">
        <v>4009283.13</v>
      </c>
      <c r="H3" s="111"/>
      <c r="I3" s="111">
        <v>671361.56</v>
      </c>
      <c r="J3" s="123">
        <v>2323077.37</v>
      </c>
      <c r="K3" s="123">
        <v>811455.78</v>
      </c>
      <c r="L3" s="123">
        <v>203388.42</v>
      </c>
      <c r="M3" s="123"/>
      <c r="N3" s="17"/>
      <c r="O3" s="17"/>
      <c r="P3" s="17"/>
      <c r="Q3" s="17"/>
      <c r="R3" s="17"/>
      <c r="S3" s="17"/>
      <c r="T3" s="135" t="s">
        <v>41</v>
      </c>
      <c r="U3" s="18"/>
    </row>
    <row r="4" spans="1:20" s="1" customFormat="1" ht="68.25" customHeight="1">
      <c r="A4" s="132"/>
      <c r="B4" s="113" t="s">
        <v>65</v>
      </c>
      <c r="C4" s="125"/>
      <c r="D4" s="134"/>
      <c r="E4" s="125"/>
      <c r="F4" s="130"/>
      <c r="G4" s="124"/>
      <c r="H4" s="122"/>
      <c r="I4" s="122"/>
      <c r="J4" s="133"/>
      <c r="K4" s="133"/>
      <c r="L4" s="122"/>
      <c r="M4" s="122"/>
      <c r="N4" s="20"/>
      <c r="O4" s="20"/>
      <c r="P4" s="20"/>
      <c r="Q4" s="20"/>
      <c r="R4" s="20"/>
      <c r="S4" s="20"/>
      <c r="T4" s="136"/>
    </row>
    <row r="5" spans="1:20" s="1" customFormat="1" ht="68.25" customHeight="1">
      <c r="A5" s="114"/>
      <c r="B5" s="114"/>
      <c r="C5" s="116"/>
      <c r="D5" s="118"/>
      <c r="E5" s="116"/>
      <c r="F5" s="131"/>
      <c r="G5" s="19">
        <f>I5+J5+K5</f>
        <v>1123460</v>
      </c>
      <c r="H5" s="20"/>
      <c r="I5" s="19">
        <v>700000</v>
      </c>
      <c r="J5" s="21">
        <v>349646</v>
      </c>
      <c r="K5" s="21">
        <v>73814</v>
      </c>
      <c r="L5" s="20"/>
      <c r="M5" s="20"/>
      <c r="N5" s="20"/>
      <c r="O5" s="20"/>
      <c r="P5" s="20"/>
      <c r="Q5" s="20"/>
      <c r="R5" s="20"/>
      <c r="S5" s="20"/>
      <c r="T5" s="22" t="s">
        <v>43</v>
      </c>
    </row>
    <row r="6" spans="1:20" s="1" customFormat="1" ht="127.5" customHeight="1">
      <c r="A6" s="1" t="s">
        <v>76</v>
      </c>
      <c r="B6" s="1" t="s">
        <v>34</v>
      </c>
      <c r="C6" s="16" t="s">
        <v>55</v>
      </c>
      <c r="D6" s="2" t="s">
        <v>5</v>
      </c>
      <c r="E6" s="16" t="s">
        <v>6</v>
      </c>
      <c r="F6" s="6">
        <v>861496.31</v>
      </c>
      <c r="G6" s="6">
        <v>549242.76</v>
      </c>
      <c r="H6" s="6"/>
      <c r="I6" s="6"/>
      <c r="J6" s="5">
        <v>353677.76</v>
      </c>
      <c r="K6" s="5">
        <v>195565</v>
      </c>
      <c r="L6" s="5"/>
      <c r="M6" s="5"/>
      <c r="N6" s="5"/>
      <c r="O6" s="5"/>
      <c r="P6" s="5"/>
      <c r="Q6" s="5"/>
      <c r="R6" s="5"/>
      <c r="S6" s="5"/>
      <c r="T6" s="4" t="s">
        <v>35</v>
      </c>
    </row>
    <row r="7" spans="1:20" s="1" customFormat="1" ht="181.5" customHeight="1">
      <c r="A7" s="1" t="s">
        <v>77</v>
      </c>
      <c r="B7" s="1" t="s">
        <v>45</v>
      </c>
      <c r="C7" s="16" t="s">
        <v>55</v>
      </c>
      <c r="D7" s="23" t="s">
        <v>46</v>
      </c>
      <c r="E7" s="16" t="s">
        <v>74</v>
      </c>
      <c r="F7" s="6">
        <v>1473103.63</v>
      </c>
      <c r="G7" s="6">
        <f>J7+K7</f>
        <v>917287</v>
      </c>
      <c r="H7" s="6"/>
      <c r="I7" s="6"/>
      <c r="J7" s="5">
        <v>614596</v>
      </c>
      <c r="K7" s="5">
        <v>302691</v>
      </c>
      <c r="L7" s="5"/>
      <c r="M7" s="5"/>
      <c r="N7" s="5"/>
      <c r="O7" s="5"/>
      <c r="P7" s="5"/>
      <c r="Q7" s="5"/>
      <c r="R7" s="5"/>
      <c r="S7" s="5"/>
      <c r="T7" s="4" t="s">
        <v>38</v>
      </c>
    </row>
    <row r="8" spans="1:20" s="1" customFormat="1" ht="65.25" customHeight="1">
      <c r="A8" s="119" t="s">
        <v>78</v>
      </c>
      <c r="B8" s="1" t="s">
        <v>28</v>
      </c>
      <c r="C8" s="120" t="s">
        <v>55</v>
      </c>
      <c r="D8" s="127" t="s">
        <v>19</v>
      </c>
      <c r="E8" s="120" t="s">
        <v>8</v>
      </c>
      <c r="F8" s="126">
        <v>1200000</v>
      </c>
      <c r="G8" s="6">
        <v>333000</v>
      </c>
      <c r="H8" s="6"/>
      <c r="I8" s="6"/>
      <c r="J8" s="5">
        <v>333000</v>
      </c>
      <c r="K8" s="5"/>
      <c r="L8" s="5"/>
      <c r="M8" s="5"/>
      <c r="N8" s="5"/>
      <c r="O8" s="5"/>
      <c r="P8" s="5"/>
      <c r="Q8" s="5"/>
      <c r="R8" s="5"/>
      <c r="S8" s="5"/>
      <c r="T8" s="4" t="s">
        <v>21</v>
      </c>
    </row>
    <row r="9" spans="1:20" s="1" customFormat="1" ht="46.5" customHeight="1">
      <c r="A9" s="119"/>
      <c r="B9" s="1" t="s">
        <v>26</v>
      </c>
      <c r="C9" s="120"/>
      <c r="D9" s="127"/>
      <c r="E9" s="120"/>
      <c r="F9" s="126"/>
      <c r="G9" s="6">
        <v>333000</v>
      </c>
      <c r="H9" s="6"/>
      <c r="I9" s="6"/>
      <c r="J9" s="5">
        <v>333000</v>
      </c>
      <c r="K9" s="5"/>
      <c r="L9" s="5"/>
      <c r="M9" s="5"/>
      <c r="N9" s="5"/>
      <c r="O9" s="5"/>
      <c r="P9" s="5"/>
      <c r="Q9" s="5"/>
      <c r="R9" s="5"/>
      <c r="S9" s="5"/>
      <c r="T9" s="4" t="s">
        <v>22</v>
      </c>
    </row>
    <row r="10" spans="1:20" s="1" customFormat="1" ht="56.25" customHeight="1">
      <c r="A10" s="1" t="s">
        <v>79</v>
      </c>
      <c r="B10" s="1" t="s">
        <v>37</v>
      </c>
      <c r="C10" s="16" t="s">
        <v>55</v>
      </c>
      <c r="D10" s="2" t="s">
        <v>16</v>
      </c>
      <c r="E10" s="16" t="s">
        <v>17</v>
      </c>
      <c r="F10" s="6">
        <v>2239266.06</v>
      </c>
      <c r="G10" s="6">
        <v>2239266.06</v>
      </c>
      <c r="H10" s="6"/>
      <c r="I10" s="6"/>
      <c r="J10" s="5">
        <v>106967</v>
      </c>
      <c r="K10" s="5">
        <v>1428733</v>
      </c>
      <c r="L10" s="5">
        <v>379252</v>
      </c>
      <c r="M10" s="5">
        <v>324314.06</v>
      </c>
      <c r="N10" s="5"/>
      <c r="O10" s="5"/>
      <c r="P10" s="5"/>
      <c r="Q10" s="5"/>
      <c r="R10" s="5"/>
      <c r="S10" s="5"/>
      <c r="T10" s="4" t="s">
        <v>41</v>
      </c>
    </row>
    <row r="11" spans="1:20" s="1" customFormat="1" ht="47.25">
      <c r="A11" s="1" t="s">
        <v>80</v>
      </c>
      <c r="B11" s="1" t="s">
        <v>59</v>
      </c>
      <c r="C11" s="16" t="s">
        <v>55</v>
      </c>
      <c r="D11" s="2" t="s">
        <v>60</v>
      </c>
      <c r="E11" s="16" t="s">
        <v>61</v>
      </c>
      <c r="F11" s="6">
        <v>126907.58</v>
      </c>
      <c r="G11" s="6">
        <v>63453.79</v>
      </c>
      <c r="H11" s="6"/>
      <c r="I11" s="6"/>
      <c r="J11" s="5">
        <v>63453.79</v>
      </c>
      <c r="K11" s="5"/>
      <c r="L11" s="5"/>
      <c r="M11" s="5"/>
      <c r="N11" s="5"/>
      <c r="O11" s="5"/>
      <c r="P11" s="5"/>
      <c r="Q11" s="5"/>
      <c r="R11" s="5"/>
      <c r="S11" s="5"/>
      <c r="T11" s="4" t="s">
        <v>41</v>
      </c>
    </row>
    <row r="12" spans="1:20" s="1" customFormat="1" ht="47.25">
      <c r="A12" s="1" t="s">
        <v>81</v>
      </c>
      <c r="B12" s="1" t="s">
        <v>59</v>
      </c>
      <c r="C12" s="16" t="s">
        <v>55</v>
      </c>
      <c r="D12" s="2" t="s">
        <v>60</v>
      </c>
      <c r="E12" s="16" t="s">
        <v>66</v>
      </c>
      <c r="F12" s="6">
        <v>122525.73</v>
      </c>
      <c r="G12" s="6">
        <v>61262.86</v>
      </c>
      <c r="H12" s="6"/>
      <c r="I12" s="6"/>
      <c r="J12" s="5">
        <v>61262.86</v>
      </c>
      <c r="K12" s="5"/>
      <c r="L12" s="5"/>
      <c r="M12" s="5"/>
      <c r="N12" s="5"/>
      <c r="O12" s="5"/>
      <c r="P12" s="5"/>
      <c r="Q12" s="5"/>
      <c r="R12" s="5"/>
      <c r="S12" s="5"/>
      <c r="T12" s="4" t="s">
        <v>41</v>
      </c>
    </row>
    <row r="13" spans="1:20" s="1" customFormat="1" ht="51.75" customHeight="1">
      <c r="A13" s="128" t="s">
        <v>186</v>
      </c>
      <c r="B13" s="1" t="s">
        <v>24</v>
      </c>
      <c r="C13" s="120" t="s">
        <v>55</v>
      </c>
      <c r="D13" s="127" t="s">
        <v>19</v>
      </c>
      <c r="E13" s="120" t="s">
        <v>9</v>
      </c>
      <c r="F13" s="126">
        <v>1298000</v>
      </c>
      <c r="G13" s="6">
        <v>333000</v>
      </c>
      <c r="H13" s="6"/>
      <c r="I13" s="6"/>
      <c r="J13" s="5">
        <v>333000</v>
      </c>
      <c r="K13" s="5"/>
      <c r="L13" s="5"/>
      <c r="M13" s="5"/>
      <c r="N13" s="5"/>
      <c r="O13" s="5"/>
      <c r="P13" s="5"/>
      <c r="Q13" s="5"/>
      <c r="R13" s="5"/>
      <c r="S13" s="5"/>
      <c r="T13" s="4" t="s">
        <v>21</v>
      </c>
    </row>
    <row r="14" spans="1:20" s="1" customFormat="1" ht="48" customHeight="1">
      <c r="A14" s="114"/>
      <c r="B14" s="1" t="s">
        <v>25</v>
      </c>
      <c r="C14" s="120"/>
      <c r="D14" s="127"/>
      <c r="E14" s="120"/>
      <c r="F14" s="126"/>
      <c r="G14" s="6">
        <v>333000</v>
      </c>
      <c r="H14" s="6"/>
      <c r="I14" s="6"/>
      <c r="J14" s="5">
        <v>333000</v>
      </c>
      <c r="K14" s="5"/>
      <c r="L14" s="5"/>
      <c r="M14" s="5"/>
      <c r="N14" s="5"/>
      <c r="O14" s="5"/>
      <c r="P14" s="5"/>
      <c r="Q14" s="5"/>
      <c r="R14" s="5"/>
      <c r="S14" s="5"/>
      <c r="T14" s="4" t="s">
        <v>22</v>
      </c>
    </row>
    <row r="15" spans="1:20" s="104" customFormat="1" ht="45.75" customHeight="1">
      <c r="A15" s="119" t="s">
        <v>82</v>
      </c>
      <c r="B15" s="119" t="s">
        <v>42</v>
      </c>
      <c r="C15" s="120" t="s">
        <v>55</v>
      </c>
      <c r="D15" s="102" t="s">
        <v>39</v>
      </c>
      <c r="E15" s="120" t="s">
        <v>181</v>
      </c>
      <c r="F15" s="121">
        <v>371858.44</v>
      </c>
      <c r="G15" s="103">
        <f>J15+K15+L15+M15+N15</f>
        <v>213960.06000000003</v>
      </c>
      <c r="H15" s="103"/>
      <c r="I15" s="103"/>
      <c r="J15" s="30">
        <v>64195.72</v>
      </c>
      <c r="K15" s="30">
        <v>39272.57</v>
      </c>
      <c r="L15" s="30">
        <v>46716.91</v>
      </c>
      <c r="M15" s="30">
        <v>29581.2</v>
      </c>
      <c r="N15" s="30">
        <v>34193.66</v>
      </c>
      <c r="O15" s="30"/>
      <c r="P15" s="30"/>
      <c r="Q15" s="30"/>
      <c r="R15" s="30"/>
      <c r="S15" s="30"/>
      <c r="T15" s="67" t="s">
        <v>41</v>
      </c>
    </row>
    <row r="16" spans="1:20" s="104" customFormat="1" ht="43.5" customHeight="1">
      <c r="A16" s="119"/>
      <c r="B16" s="119"/>
      <c r="C16" s="120"/>
      <c r="D16" s="102" t="s">
        <v>40</v>
      </c>
      <c r="E16" s="120"/>
      <c r="F16" s="112"/>
      <c r="G16" s="103">
        <f>J16+K16+L16+M16+N16+O16+P16</f>
        <v>325518.41000000003</v>
      </c>
      <c r="H16" s="103"/>
      <c r="I16" s="103"/>
      <c r="J16" s="30">
        <v>64195.73</v>
      </c>
      <c r="K16" s="30">
        <v>39272.57</v>
      </c>
      <c r="L16" s="30">
        <v>46716.91</v>
      </c>
      <c r="M16" s="30">
        <v>29581.2</v>
      </c>
      <c r="N16" s="30">
        <v>34193.66</v>
      </c>
      <c r="O16" s="30">
        <v>47054.34</v>
      </c>
      <c r="P16" s="30">
        <v>64504</v>
      </c>
      <c r="Q16" s="30"/>
      <c r="R16" s="30"/>
      <c r="S16" s="30"/>
      <c r="T16" s="67" t="s">
        <v>182</v>
      </c>
    </row>
    <row r="17" spans="1:20" s="1" customFormat="1" ht="258" customHeight="1">
      <c r="A17" s="1" t="s">
        <v>83</v>
      </c>
      <c r="B17" s="1" t="s">
        <v>47</v>
      </c>
      <c r="C17" s="16" t="s">
        <v>55</v>
      </c>
      <c r="D17" s="2" t="s">
        <v>46</v>
      </c>
      <c r="E17" s="16" t="s">
        <v>48</v>
      </c>
      <c r="F17" s="6">
        <v>432890.09</v>
      </c>
      <c r="G17" s="6">
        <v>341692</v>
      </c>
      <c r="H17" s="6"/>
      <c r="I17" s="6"/>
      <c r="J17" s="5"/>
      <c r="K17" s="5">
        <v>341692</v>
      </c>
      <c r="L17" s="5"/>
      <c r="M17" s="5"/>
      <c r="N17" s="5"/>
      <c r="O17" s="5"/>
      <c r="P17" s="5"/>
      <c r="Q17" s="5"/>
      <c r="R17" s="5"/>
      <c r="S17" s="5"/>
      <c r="T17" s="4" t="s">
        <v>41</v>
      </c>
    </row>
    <row r="18" spans="1:20" s="1" customFormat="1" ht="66" customHeight="1">
      <c r="A18" s="1" t="s">
        <v>84</v>
      </c>
      <c r="B18" s="1" t="s">
        <v>27</v>
      </c>
      <c r="C18" s="16" t="s">
        <v>55</v>
      </c>
      <c r="D18" s="2" t="s">
        <v>18</v>
      </c>
      <c r="E18" s="16" t="s">
        <v>11</v>
      </c>
      <c r="F18" s="6">
        <v>500000</v>
      </c>
      <c r="G18" s="6">
        <f>J18</f>
        <v>249872</v>
      </c>
      <c r="H18" s="6"/>
      <c r="I18" s="6"/>
      <c r="J18" s="5">
        <v>249872</v>
      </c>
      <c r="K18" s="5"/>
      <c r="L18" s="5"/>
      <c r="M18" s="5"/>
      <c r="N18" s="5"/>
      <c r="O18" s="5"/>
      <c r="P18" s="5"/>
      <c r="Q18" s="5"/>
      <c r="R18" s="5"/>
      <c r="S18" s="5"/>
      <c r="T18" s="4" t="s">
        <v>21</v>
      </c>
    </row>
    <row r="19" spans="1:20" s="1" customFormat="1" ht="96" customHeight="1">
      <c r="A19" s="1" t="s">
        <v>85</v>
      </c>
      <c r="B19" s="1" t="s">
        <v>69</v>
      </c>
      <c r="C19" s="16" t="s">
        <v>55</v>
      </c>
      <c r="D19" s="2" t="s">
        <v>40</v>
      </c>
      <c r="E19" s="16" t="s">
        <v>121</v>
      </c>
      <c r="F19" s="6">
        <v>3691788.4</v>
      </c>
      <c r="G19" s="7">
        <f>I19+J19+K19+L19</f>
        <v>2165328.97</v>
      </c>
      <c r="H19" s="7"/>
      <c r="I19" s="7"/>
      <c r="J19" s="5">
        <v>476250.74</v>
      </c>
      <c r="K19" s="5">
        <v>580524.9</v>
      </c>
      <c r="L19" s="5">
        <v>1108553.33</v>
      </c>
      <c r="M19" s="5"/>
      <c r="N19" s="5"/>
      <c r="O19" s="5"/>
      <c r="P19" s="5"/>
      <c r="Q19" s="5"/>
      <c r="R19" s="5"/>
      <c r="S19" s="5"/>
      <c r="T19" s="4" t="s">
        <v>43</v>
      </c>
    </row>
    <row r="20" spans="1:20" s="1" customFormat="1" ht="39">
      <c r="A20" s="113" t="s">
        <v>86</v>
      </c>
      <c r="B20" s="1" t="s">
        <v>31</v>
      </c>
      <c r="C20" s="115" t="s">
        <v>55</v>
      </c>
      <c r="D20" s="2" t="s">
        <v>12</v>
      </c>
      <c r="E20" s="115" t="s">
        <v>13</v>
      </c>
      <c r="F20" s="6">
        <v>1905984.94</v>
      </c>
      <c r="G20" s="7">
        <v>1323841.99</v>
      </c>
      <c r="H20" s="7"/>
      <c r="I20" s="7"/>
      <c r="J20" s="5"/>
      <c r="K20" s="5">
        <v>44948</v>
      </c>
      <c r="L20" s="5">
        <v>682868</v>
      </c>
      <c r="M20" s="5">
        <v>63770.28</v>
      </c>
      <c r="N20" s="5">
        <v>532255.71</v>
      </c>
      <c r="O20" s="5"/>
      <c r="P20" s="5"/>
      <c r="Q20" s="5"/>
      <c r="R20" s="5"/>
      <c r="S20" s="5"/>
      <c r="T20" s="4" t="s">
        <v>32</v>
      </c>
    </row>
    <row r="21" spans="1:20" s="1" customFormat="1" ht="226.5" customHeight="1">
      <c r="A21" s="114"/>
      <c r="B21" s="1" t="s">
        <v>67</v>
      </c>
      <c r="C21" s="116"/>
      <c r="D21" s="3" t="s">
        <v>73</v>
      </c>
      <c r="E21" s="116"/>
      <c r="F21" s="8"/>
      <c r="G21" s="6">
        <v>233747.07</v>
      </c>
      <c r="H21" s="6"/>
      <c r="I21" s="6"/>
      <c r="J21" s="5">
        <v>233747.07</v>
      </c>
      <c r="K21" s="5"/>
      <c r="L21" s="5"/>
      <c r="M21" s="5"/>
      <c r="N21" s="5"/>
      <c r="O21" s="5"/>
      <c r="P21" s="5"/>
      <c r="Q21" s="5"/>
      <c r="R21" s="5"/>
      <c r="S21" s="5"/>
      <c r="T21" s="4" t="s">
        <v>96</v>
      </c>
    </row>
    <row r="22" spans="1:20" s="104" customFormat="1" ht="51">
      <c r="A22" s="104" t="s">
        <v>87</v>
      </c>
      <c r="B22" s="105" t="s">
        <v>58</v>
      </c>
      <c r="C22" s="105" t="s">
        <v>55</v>
      </c>
      <c r="D22" s="102" t="s">
        <v>72</v>
      </c>
      <c r="E22" s="105" t="s">
        <v>56</v>
      </c>
      <c r="F22" s="68">
        <v>10423700</v>
      </c>
      <c r="G22" s="68">
        <v>5969550</v>
      </c>
      <c r="H22" s="68"/>
      <c r="I22" s="68"/>
      <c r="J22" s="68"/>
      <c r="K22" s="68"/>
      <c r="L22" s="68"/>
      <c r="M22" s="68">
        <v>5969550</v>
      </c>
      <c r="N22" s="68"/>
      <c r="O22" s="68"/>
      <c r="P22" s="68"/>
      <c r="Q22" s="68"/>
      <c r="R22" s="68"/>
      <c r="S22" s="68"/>
      <c r="T22" s="67" t="s">
        <v>101</v>
      </c>
    </row>
    <row r="23" spans="1:20" s="1" customFormat="1" ht="72" customHeight="1">
      <c r="A23" s="1" t="s">
        <v>88</v>
      </c>
      <c r="B23" s="3" t="s">
        <v>62</v>
      </c>
      <c r="C23" s="16" t="s">
        <v>55</v>
      </c>
      <c r="D23" s="2" t="s">
        <v>60</v>
      </c>
      <c r="E23" s="16" t="s">
        <v>63</v>
      </c>
      <c r="F23" s="6">
        <v>122965.14</v>
      </c>
      <c r="G23" s="6">
        <v>61482.57</v>
      </c>
      <c r="H23" s="6"/>
      <c r="I23" s="6"/>
      <c r="J23" s="5"/>
      <c r="K23" s="5">
        <v>61482.57</v>
      </c>
      <c r="L23" s="5"/>
      <c r="M23" s="5"/>
      <c r="N23" s="5"/>
      <c r="O23" s="5"/>
      <c r="P23" s="5"/>
      <c r="Q23" s="5"/>
      <c r="R23" s="5"/>
      <c r="S23" s="5"/>
      <c r="T23" s="4" t="s">
        <v>41</v>
      </c>
    </row>
    <row r="24" spans="1:20" s="1" customFormat="1" ht="72" customHeight="1">
      <c r="A24" s="1" t="s">
        <v>187</v>
      </c>
      <c r="B24" s="3" t="s">
        <v>62</v>
      </c>
      <c r="C24" s="16" t="s">
        <v>55</v>
      </c>
      <c r="D24" s="2" t="s">
        <v>60</v>
      </c>
      <c r="E24" s="3" t="s">
        <v>64</v>
      </c>
      <c r="F24" s="6">
        <v>127834.68</v>
      </c>
      <c r="G24" s="6">
        <v>63850</v>
      </c>
      <c r="H24" s="6"/>
      <c r="I24" s="6"/>
      <c r="J24" s="5"/>
      <c r="K24" s="5">
        <v>63850</v>
      </c>
      <c r="L24" s="5"/>
      <c r="M24" s="5"/>
      <c r="N24" s="5"/>
      <c r="O24" s="5"/>
      <c r="P24" s="5"/>
      <c r="Q24" s="5"/>
      <c r="R24" s="5"/>
      <c r="S24" s="5"/>
      <c r="T24" s="4" t="s">
        <v>41</v>
      </c>
    </row>
    <row r="25" spans="1:20" s="1" customFormat="1" ht="76.5" customHeight="1">
      <c r="A25" s="119" t="s">
        <v>89</v>
      </c>
      <c r="B25" s="1" t="s">
        <v>20</v>
      </c>
      <c r="C25" s="120" t="s">
        <v>55</v>
      </c>
      <c r="D25" s="127" t="s">
        <v>19</v>
      </c>
      <c r="E25" s="120" t="s">
        <v>10</v>
      </c>
      <c r="F25" s="126">
        <v>1418021.5</v>
      </c>
      <c r="G25" s="6">
        <v>333000</v>
      </c>
      <c r="H25" s="6"/>
      <c r="I25" s="6"/>
      <c r="J25" s="5"/>
      <c r="K25" s="5">
        <v>333000</v>
      </c>
      <c r="L25" s="5"/>
      <c r="M25" s="5"/>
      <c r="N25" s="5"/>
      <c r="O25" s="5"/>
      <c r="P25" s="5"/>
      <c r="Q25" s="5"/>
      <c r="R25" s="5"/>
      <c r="S25" s="5"/>
      <c r="T25" s="4" t="s">
        <v>21</v>
      </c>
    </row>
    <row r="26" spans="1:20" s="1" customFormat="1" ht="26.25">
      <c r="A26" s="119"/>
      <c r="B26" s="1" t="s">
        <v>23</v>
      </c>
      <c r="C26" s="120"/>
      <c r="D26" s="127"/>
      <c r="E26" s="120"/>
      <c r="F26" s="126"/>
      <c r="G26" s="6">
        <v>333000</v>
      </c>
      <c r="H26" s="6"/>
      <c r="I26" s="6"/>
      <c r="J26" s="5"/>
      <c r="K26" s="5">
        <v>333000</v>
      </c>
      <c r="L26" s="5"/>
      <c r="M26" s="5"/>
      <c r="N26" s="5"/>
      <c r="O26" s="5"/>
      <c r="P26" s="5"/>
      <c r="Q26" s="5"/>
      <c r="R26" s="5"/>
      <c r="S26" s="5"/>
      <c r="T26" s="4" t="s">
        <v>22</v>
      </c>
    </row>
    <row r="27" spans="1:20" s="1" customFormat="1" ht="63">
      <c r="A27" s="1" t="s">
        <v>90</v>
      </c>
      <c r="B27" s="1" t="s">
        <v>36</v>
      </c>
      <c r="C27" s="16" t="s">
        <v>55</v>
      </c>
      <c r="D27" s="2" t="s">
        <v>14</v>
      </c>
      <c r="E27" s="16" t="s">
        <v>15</v>
      </c>
      <c r="F27" s="6">
        <v>6008453.25</v>
      </c>
      <c r="G27" s="6">
        <v>4648206.66</v>
      </c>
      <c r="H27" s="6"/>
      <c r="I27" s="6"/>
      <c r="J27" s="5"/>
      <c r="K27" s="5">
        <v>6397.1</v>
      </c>
      <c r="L27" s="5">
        <v>1088335.2</v>
      </c>
      <c r="M27" s="5">
        <v>2882016.99</v>
      </c>
      <c r="N27" s="5">
        <v>671457.37</v>
      </c>
      <c r="O27" s="5"/>
      <c r="P27" s="5"/>
      <c r="Q27" s="5"/>
      <c r="R27" s="5"/>
      <c r="S27" s="5"/>
      <c r="T27" s="4" t="s">
        <v>41</v>
      </c>
    </row>
    <row r="28" spans="1:20" s="1" customFormat="1" ht="100.5" customHeight="1">
      <c r="A28" s="1" t="s">
        <v>188</v>
      </c>
      <c r="B28" s="1" t="s">
        <v>70</v>
      </c>
      <c r="C28" s="16" t="s">
        <v>55</v>
      </c>
      <c r="D28" s="2" t="s">
        <v>40</v>
      </c>
      <c r="E28" s="16" t="s">
        <v>44</v>
      </c>
      <c r="F28" s="6">
        <v>1092618.72</v>
      </c>
      <c r="G28" s="6">
        <v>580524.9</v>
      </c>
      <c r="H28" s="6"/>
      <c r="I28" s="6"/>
      <c r="J28" s="5"/>
      <c r="K28" s="5"/>
      <c r="L28" s="5">
        <v>580524.9</v>
      </c>
      <c r="M28" s="5"/>
      <c r="N28" s="5"/>
      <c r="O28" s="5"/>
      <c r="P28" s="5"/>
      <c r="Q28" s="5"/>
      <c r="R28" s="5"/>
      <c r="S28" s="5"/>
      <c r="T28" s="24" t="s">
        <v>43</v>
      </c>
    </row>
    <row r="29" spans="1:20" s="1" customFormat="1" ht="38.25">
      <c r="A29" s="1" t="s">
        <v>91</v>
      </c>
      <c r="B29" s="1" t="s">
        <v>49</v>
      </c>
      <c r="C29" s="16" t="s">
        <v>55</v>
      </c>
      <c r="D29" s="2" t="s">
        <v>50</v>
      </c>
      <c r="E29" s="16" t="s">
        <v>51</v>
      </c>
      <c r="F29" s="6">
        <v>2984874.35</v>
      </c>
      <c r="G29" s="25">
        <v>1473343.05</v>
      </c>
      <c r="H29" s="25"/>
      <c r="I29" s="25"/>
      <c r="J29" s="25"/>
      <c r="K29" s="25"/>
      <c r="L29" s="25">
        <v>1473343.05</v>
      </c>
      <c r="M29" s="25"/>
      <c r="N29" s="25"/>
      <c r="O29" s="25"/>
      <c r="P29" s="25"/>
      <c r="Q29" s="25"/>
      <c r="R29" s="25"/>
      <c r="S29" s="25"/>
      <c r="T29" s="4" t="s">
        <v>41</v>
      </c>
    </row>
    <row r="30" spans="1:20" s="104" customFormat="1" ht="157.5" customHeight="1">
      <c r="A30" s="104" t="s">
        <v>92</v>
      </c>
      <c r="B30" s="104" t="s">
        <v>103</v>
      </c>
      <c r="C30" s="105" t="s">
        <v>55</v>
      </c>
      <c r="D30" s="102" t="s">
        <v>52</v>
      </c>
      <c r="E30" s="105" t="s">
        <v>53</v>
      </c>
      <c r="F30" s="103">
        <v>3198217.02</v>
      </c>
      <c r="G30" s="103">
        <v>2409171.69</v>
      </c>
      <c r="H30" s="103"/>
      <c r="I30" s="103"/>
      <c r="J30" s="30"/>
      <c r="K30" s="30"/>
      <c r="L30" s="30">
        <v>3659.25</v>
      </c>
      <c r="M30" s="30">
        <v>2405512.44</v>
      </c>
      <c r="N30" s="30"/>
      <c r="O30" s="30"/>
      <c r="P30" s="30"/>
      <c r="Q30" s="30"/>
      <c r="R30" s="30"/>
      <c r="S30" s="30"/>
      <c r="T30" s="31" t="s">
        <v>41</v>
      </c>
    </row>
    <row r="31" spans="1:20" s="33" customFormat="1" ht="47.25">
      <c r="A31" s="104" t="s">
        <v>93</v>
      </c>
      <c r="B31" s="104" t="s">
        <v>104</v>
      </c>
      <c r="C31" s="105" t="s">
        <v>55</v>
      </c>
      <c r="D31" s="102" t="s">
        <v>16</v>
      </c>
      <c r="E31" s="105" t="s">
        <v>98</v>
      </c>
      <c r="F31" s="103">
        <v>247511.2</v>
      </c>
      <c r="G31" s="32">
        <v>247511.2</v>
      </c>
      <c r="H31" s="32"/>
      <c r="I31" s="32"/>
      <c r="J31" s="32"/>
      <c r="K31" s="32"/>
      <c r="L31" s="32"/>
      <c r="M31" s="32">
        <v>247511.2</v>
      </c>
      <c r="N31" s="32"/>
      <c r="O31" s="32"/>
      <c r="P31" s="32"/>
      <c r="Q31" s="32"/>
      <c r="R31" s="32"/>
      <c r="S31" s="32"/>
      <c r="T31" s="31" t="s">
        <v>41</v>
      </c>
    </row>
    <row r="32" spans="1:20" ht="60" customHeight="1">
      <c r="A32" s="113" t="s">
        <v>189</v>
      </c>
      <c r="B32" s="113" t="s">
        <v>144</v>
      </c>
      <c r="C32" s="115" t="s">
        <v>55</v>
      </c>
      <c r="D32" s="117" t="s">
        <v>40</v>
      </c>
      <c r="E32" s="115" t="s">
        <v>106</v>
      </c>
      <c r="F32" s="111">
        <v>1971386.74</v>
      </c>
      <c r="G32" s="34">
        <v>459434</v>
      </c>
      <c r="H32" s="34"/>
      <c r="I32" s="34"/>
      <c r="J32" s="34"/>
      <c r="K32" s="34"/>
      <c r="L32" s="34"/>
      <c r="M32" s="34"/>
      <c r="N32" s="34"/>
      <c r="O32" s="34">
        <v>459434</v>
      </c>
      <c r="P32" s="34"/>
      <c r="Q32" s="34"/>
      <c r="R32" s="34"/>
      <c r="S32" s="34"/>
      <c r="T32" s="35" t="s">
        <v>41</v>
      </c>
    </row>
    <row r="33" spans="1:20" ht="59.25" customHeight="1">
      <c r="A33" s="114"/>
      <c r="B33" s="114"/>
      <c r="C33" s="116"/>
      <c r="D33" s="118"/>
      <c r="E33" s="116"/>
      <c r="F33" s="112"/>
      <c r="G33" s="34">
        <v>747264</v>
      </c>
      <c r="H33" s="34"/>
      <c r="I33" s="34"/>
      <c r="J33" s="34"/>
      <c r="K33" s="34"/>
      <c r="L33" s="34"/>
      <c r="M33" s="34"/>
      <c r="N33" s="34"/>
      <c r="O33" s="34">
        <v>747264</v>
      </c>
      <c r="P33" s="34"/>
      <c r="Q33" s="34"/>
      <c r="R33" s="34"/>
      <c r="S33" s="34"/>
      <c r="T33" s="35" t="s">
        <v>43</v>
      </c>
    </row>
    <row r="34" spans="1:20" ht="56.25" customHeight="1">
      <c r="A34" s="113" t="s">
        <v>94</v>
      </c>
      <c r="B34" s="113" t="s">
        <v>123</v>
      </c>
      <c r="C34" s="115" t="s">
        <v>55</v>
      </c>
      <c r="D34" s="117" t="s">
        <v>40</v>
      </c>
      <c r="E34" s="115" t="s">
        <v>108</v>
      </c>
      <c r="F34" s="111">
        <v>3416280.6</v>
      </c>
      <c r="G34" s="34">
        <v>697265</v>
      </c>
      <c r="H34" s="34"/>
      <c r="I34" s="34"/>
      <c r="J34" s="34"/>
      <c r="K34" s="34"/>
      <c r="L34" s="34"/>
      <c r="M34" s="34"/>
      <c r="N34" s="34">
        <v>697265</v>
      </c>
      <c r="O34" s="34"/>
      <c r="P34" s="34"/>
      <c r="Q34" s="34"/>
      <c r="R34" s="34"/>
      <c r="S34" s="34"/>
      <c r="T34" s="35" t="s">
        <v>41</v>
      </c>
    </row>
    <row r="35" spans="1:20" ht="52.5" customHeight="1">
      <c r="A35" s="114"/>
      <c r="B35" s="114"/>
      <c r="C35" s="116"/>
      <c r="D35" s="118"/>
      <c r="E35" s="116"/>
      <c r="F35" s="112"/>
      <c r="G35" s="34">
        <v>1224247</v>
      </c>
      <c r="H35" s="34"/>
      <c r="I35" s="34"/>
      <c r="J35" s="34"/>
      <c r="K35" s="34"/>
      <c r="L35" s="34"/>
      <c r="M35" s="34"/>
      <c r="N35" s="34">
        <v>1224247</v>
      </c>
      <c r="O35" s="34"/>
      <c r="P35" s="34"/>
      <c r="Q35" s="34"/>
      <c r="R35" s="34"/>
      <c r="S35" s="34"/>
      <c r="T35" s="35" t="s">
        <v>43</v>
      </c>
    </row>
    <row r="36" spans="1:20" ht="109.5" customHeight="1">
      <c r="A36" s="9" t="s">
        <v>95</v>
      </c>
      <c r="B36" s="78"/>
      <c r="C36" s="16" t="s">
        <v>55</v>
      </c>
      <c r="D36" s="2" t="s">
        <v>40</v>
      </c>
      <c r="E36" s="16" t="s">
        <v>44</v>
      </c>
      <c r="F36" s="36">
        <v>1956548.84</v>
      </c>
      <c r="G36" s="34">
        <v>1108553.33</v>
      </c>
      <c r="H36" s="34"/>
      <c r="I36" s="34"/>
      <c r="J36" s="34"/>
      <c r="K36" s="34"/>
      <c r="L36" s="32">
        <v>1108553.33</v>
      </c>
      <c r="M36" s="32"/>
      <c r="N36" s="32"/>
      <c r="O36" s="32"/>
      <c r="P36" s="32"/>
      <c r="Q36" s="32"/>
      <c r="R36" s="32"/>
      <c r="S36" s="32"/>
      <c r="T36" s="35" t="s">
        <v>41</v>
      </c>
    </row>
    <row r="37" spans="1:20" ht="112.5" customHeight="1">
      <c r="A37" s="9" t="s">
        <v>97</v>
      </c>
      <c r="B37" s="90"/>
      <c r="C37" s="16" t="s">
        <v>55</v>
      </c>
      <c r="D37" s="2" t="s">
        <v>39</v>
      </c>
      <c r="E37" s="16" t="s">
        <v>109</v>
      </c>
      <c r="F37" s="36">
        <v>7142589</v>
      </c>
      <c r="G37" s="34"/>
      <c r="H37" s="34">
        <v>2121326</v>
      </c>
      <c r="I37" s="34"/>
      <c r="J37" s="34"/>
      <c r="K37" s="34"/>
      <c r="L37" s="32"/>
      <c r="M37" s="32"/>
      <c r="N37" s="32"/>
      <c r="O37" s="32"/>
      <c r="P37" s="32"/>
      <c r="Q37" s="32"/>
      <c r="R37" s="32"/>
      <c r="S37" s="32"/>
      <c r="T37" s="35" t="s">
        <v>41</v>
      </c>
    </row>
    <row r="38" spans="1:20" ht="108" customHeight="1">
      <c r="A38" s="9" t="s">
        <v>190</v>
      </c>
      <c r="B38" s="9" t="s">
        <v>125</v>
      </c>
      <c r="C38" s="16" t="s">
        <v>55</v>
      </c>
      <c r="D38" s="2" t="s">
        <v>110</v>
      </c>
      <c r="E38" s="16" t="s">
        <v>111</v>
      </c>
      <c r="F38" s="36">
        <v>2752714.59</v>
      </c>
      <c r="G38" s="34">
        <v>2259040.09</v>
      </c>
      <c r="H38" s="34"/>
      <c r="I38" s="34"/>
      <c r="J38" s="34"/>
      <c r="K38" s="34"/>
      <c r="L38" s="32"/>
      <c r="M38" s="32"/>
      <c r="N38" s="32"/>
      <c r="O38" s="32">
        <v>2259040.09</v>
      </c>
      <c r="P38" s="32"/>
      <c r="Q38" s="32"/>
      <c r="R38" s="32"/>
      <c r="S38" s="32"/>
      <c r="T38" s="35" t="s">
        <v>41</v>
      </c>
    </row>
    <row r="39" spans="1:20" ht="105.75" customHeight="1">
      <c r="A39" s="9" t="s">
        <v>105</v>
      </c>
      <c r="B39" s="9" t="s">
        <v>124</v>
      </c>
      <c r="C39" s="16" t="s">
        <v>55</v>
      </c>
      <c r="D39" s="2" t="s">
        <v>112</v>
      </c>
      <c r="E39" s="16" t="s">
        <v>113</v>
      </c>
      <c r="F39" s="36">
        <v>306535</v>
      </c>
      <c r="G39" s="34">
        <v>99000</v>
      </c>
      <c r="H39" s="34"/>
      <c r="I39" s="34"/>
      <c r="J39" s="34"/>
      <c r="K39" s="34"/>
      <c r="L39" s="32"/>
      <c r="M39" s="32">
        <v>99000</v>
      </c>
      <c r="N39" s="32"/>
      <c r="O39" s="32"/>
      <c r="P39" s="32"/>
      <c r="Q39" s="32"/>
      <c r="R39" s="32"/>
      <c r="S39" s="32"/>
      <c r="T39" s="35" t="s">
        <v>41</v>
      </c>
    </row>
    <row r="40" spans="1:20" ht="105.75" customHeight="1">
      <c r="A40" s="9" t="s">
        <v>107</v>
      </c>
      <c r="B40" s="100" t="s">
        <v>137</v>
      </c>
      <c r="C40" s="105" t="s">
        <v>55</v>
      </c>
      <c r="D40" s="2" t="s">
        <v>138</v>
      </c>
      <c r="E40" s="16" t="s">
        <v>139</v>
      </c>
      <c r="F40" s="36">
        <v>497655.75</v>
      </c>
      <c r="G40" s="34">
        <v>423007.4</v>
      </c>
      <c r="H40" s="34"/>
      <c r="I40" s="34"/>
      <c r="J40" s="34"/>
      <c r="K40" s="34"/>
      <c r="L40" s="32"/>
      <c r="M40" s="32">
        <v>40530</v>
      </c>
      <c r="N40" s="32">
        <v>382477.4</v>
      </c>
      <c r="O40" s="32"/>
      <c r="P40" s="32"/>
      <c r="Q40" s="32"/>
      <c r="R40" s="32"/>
      <c r="S40" s="32"/>
      <c r="T40" s="35" t="s">
        <v>41</v>
      </c>
    </row>
    <row r="41" spans="1:20" ht="105.75" customHeight="1">
      <c r="A41" s="9" t="s">
        <v>116</v>
      </c>
      <c r="B41" s="100" t="s">
        <v>129</v>
      </c>
      <c r="C41" s="105" t="s">
        <v>55</v>
      </c>
      <c r="D41" s="2" t="s">
        <v>130</v>
      </c>
      <c r="E41" s="16" t="s">
        <v>131</v>
      </c>
      <c r="F41" s="36">
        <v>3017256.69</v>
      </c>
      <c r="G41" s="34">
        <v>2557133.06</v>
      </c>
      <c r="H41" s="34"/>
      <c r="I41" s="34"/>
      <c r="J41" s="34"/>
      <c r="K41" s="34"/>
      <c r="L41" s="32"/>
      <c r="M41" s="32"/>
      <c r="N41" s="32">
        <v>1766456.7</v>
      </c>
      <c r="O41" s="32">
        <v>790676.36</v>
      </c>
      <c r="P41" s="32"/>
      <c r="Q41" s="32"/>
      <c r="R41" s="32"/>
      <c r="S41" s="32"/>
      <c r="T41" s="35" t="s">
        <v>41</v>
      </c>
    </row>
    <row r="42" spans="1:20" ht="105.75" customHeight="1">
      <c r="A42" s="9" t="s">
        <v>117</v>
      </c>
      <c r="B42" s="100" t="s">
        <v>132</v>
      </c>
      <c r="C42" s="105" t="s">
        <v>55</v>
      </c>
      <c r="D42" s="2" t="s">
        <v>130</v>
      </c>
      <c r="E42" s="16" t="s">
        <v>133</v>
      </c>
      <c r="F42" s="36">
        <v>458102.71</v>
      </c>
      <c r="G42" s="34">
        <v>199837.3</v>
      </c>
      <c r="H42" s="34"/>
      <c r="I42" s="34"/>
      <c r="J42" s="34"/>
      <c r="K42" s="34"/>
      <c r="L42" s="32"/>
      <c r="M42" s="32"/>
      <c r="N42" s="32"/>
      <c r="O42" s="32">
        <v>199837.3</v>
      </c>
      <c r="P42" s="32"/>
      <c r="Q42" s="32"/>
      <c r="R42" s="32"/>
      <c r="S42" s="32"/>
      <c r="T42" s="35" t="s">
        <v>41</v>
      </c>
    </row>
    <row r="43" spans="1:20" ht="105.75" customHeight="1">
      <c r="A43" s="9" t="s">
        <v>117</v>
      </c>
      <c r="B43" s="100" t="s">
        <v>143</v>
      </c>
      <c r="C43" s="105" t="s">
        <v>55</v>
      </c>
      <c r="D43" s="2" t="s">
        <v>134</v>
      </c>
      <c r="E43" s="16" t="s">
        <v>135</v>
      </c>
      <c r="F43" s="36">
        <v>1230444</v>
      </c>
      <c r="G43" s="34">
        <v>406000</v>
      </c>
      <c r="H43" s="34"/>
      <c r="I43" s="34"/>
      <c r="J43" s="34"/>
      <c r="K43" s="34"/>
      <c r="L43" s="32"/>
      <c r="M43" s="32"/>
      <c r="N43" s="32">
        <v>406000</v>
      </c>
      <c r="O43" s="32"/>
      <c r="P43" s="32"/>
      <c r="Q43" s="32"/>
      <c r="R43" s="32"/>
      <c r="S43" s="32"/>
      <c r="T43" s="35" t="s">
        <v>41</v>
      </c>
    </row>
    <row r="44" spans="1:20" ht="105.75" customHeight="1">
      <c r="A44" s="9" t="s">
        <v>191</v>
      </c>
      <c r="B44" s="100"/>
      <c r="C44" s="105" t="s">
        <v>202</v>
      </c>
      <c r="D44" s="2" t="s">
        <v>130</v>
      </c>
      <c r="E44" s="105" t="s">
        <v>149</v>
      </c>
      <c r="F44" s="36">
        <v>5231594.56</v>
      </c>
      <c r="G44" s="34"/>
      <c r="H44" s="34">
        <v>4446855.37</v>
      </c>
      <c r="I44" s="34"/>
      <c r="J44" s="34"/>
      <c r="K44" s="34"/>
      <c r="L44" s="32"/>
      <c r="M44" s="32"/>
      <c r="N44" s="32"/>
      <c r="O44" s="32"/>
      <c r="P44" s="32"/>
      <c r="Q44" s="32"/>
      <c r="R44" s="32"/>
      <c r="S44" s="32"/>
      <c r="T44" s="35"/>
    </row>
    <row r="45" spans="1:20" ht="105.75" customHeight="1">
      <c r="A45" s="9" t="s">
        <v>118</v>
      </c>
      <c r="B45" s="100" t="s">
        <v>142</v>
      </c>
      <c r="C45" s="105" t="s">
        <v>55</v>
      </c>
      <c r="D45" s="2" t="s">
        <v>130</v>
      </c>
      <c r="E45" s="16" t="s">
        <v>141</v>
      </c>
      <c r="F45" s="36">
        <v>997905.11</v>
      </c>
      <c r="G45" s="34">
        <v>818905.11</v>
      </c>
      <c r="H45" s="34"/>
      <c r="I45" s="34"/>
      <c r="J45" s="34"/>
      <c r="K45" s="34"/>
      <c r="L45" s="32"/>
      <c r="M45" s="32"/>
      <c r="N45" s="32"/>
      <c r="O45" s="37">
        <v>818905.11</v>
      </c>
      <c r="P45" s="37"/>
      <c r="Q45" s="37"/>
      <c r="R45" s="37"/>
      <c r="S45" s="37"/>
      <c r="T45" s="38" t="s">
        <v>41</v>
      </c>
    </row>
    <row r="46" spans="1:20" ht="105.75" customHeight="1">
      <c r="A46" s="9" t="s">
        <v>119</v>
      </c>
      <c r="B46" s="100"/>
      <c r="C46" s="105" t="s">
        <v>210</v>
      </c>
      <c r="D46" s="2" t="s">
        <v>130</v>
      </c>
      <c r="E46" s="16" t="s">
        <v>147</v>
      </c>
      <c r="F46" s="36">
        <v>4985000</v>
      </c>
      <c r="G46" s="34"/>
      <c r="H46" s="34">
        <v>4237250</v>
      </c>
      <c r="I46" s="34"/>
      <c r="J46" s="34"/>
      <c r="K46" s="34"/>
      <c r="L46" s="32"/>
      <c r="M46" s="32"/>
      <c r="N46" s="32"/>
      <c r="O46" s="37"/>
      <c r="P46" s="37"/>
      <c r="Q46" s="37"/>
      <c r="R46" s="37"/>
      <c r="S46" s="37"/>
      <c r="T46" s="38"/>
    </row>
    <row r="47" spans="1:20" s="33" customFormat="1" ht="105.75" customHeight="1">
      <c r="A47" s="9" t="s">
        <v>126</v>
      </c>
      <c r="B47" s="100" t="s">
        <v>161</v>
      </c>
      <c r="C47" s="105" t="s">
        <v>55</v>
      </c>
      <c r="D47" s="102" t="s">
        <v>145</v>
      </c>
      <c r="E47" s="105" t="s">
        <v>146</v>
      </c>
      <c r="F47" s="88">
        <v>2405944.7</v>
      </c>
      <c r="G47" s="89">
        <v>2045053</v>
      </c>
      <c r="H47" s="32"/>
      <c r="I47" s="32"/>
      <c r="J47" s="32"/>
      <c r="K47" s="32"/>
      <c r="L47" s="32"/>
      <c r="M47" s="32"/>
      <c r="N47" s="32"/>
      <c r="O47" s="71"/>
      <c r="P47" s="71">
        <v>520.66</v>
      </c>
      <c r="Q47" s="71">
        <v>1930532.6</v>
      </c>
      <c r="R47" s="71">
        <v>113999.74</v>
      </c>
      <c r="S47" s="71"/>
      <c r="T47" s="67" t="s">
        <v>41</v>
      </c>
    </row>
    <row r="48" spans="1:20" s="33" customFormat="1" ht="105.75" customHeight="1">
      <c r="A48" s="9" t="s">
        <v>127</v>
      </c>
      <c r="B48" s="100"/>
      <c r="C48" s="105" t="s">
        <v>200</v>
      </c>
      <c r="D48" s="102" t="s">
        <v>145</v>
      </c>
      <c r="E48" s="105" t="s">
        <v>199</v>
      </c>
      <c r="F48" s="69">
        <v>545692.5</v>
      </c>
      <c r="G48" s="70"/>
      <c r="H48" s="32">
        <v>507494.02</v>
      </c>
      <c r="I48" s="32"/>
      <c r="J48" s="32"/>
      <c r="K48" s="32"/>
      <c r="L48" s="32"/>
      <c r="M48" s="32"/>
      <c r="N48" s="32"/>
      <c r="O48" s="71"/>
      <c r="P48" s="71"/>
      <c r="Q48" s="71"/>
      <c r="R48" s="71"/>
      <c r="S48" s="71"/>
      <c r="T48" s="67"/>
    </row>
    <row r="49" spans="1:20" s="33" customFormat="1" ht="105.75" customHeight="1">
      <c r="A49" s="9" t="s">
        <v>128</v>
      </c>
      <c r="B49" s="79">
        <v>42926</v>
      </c>
      <c r="C49" s="105" t="s">
        <v>55</v>
      </c>
      <c r="D49" s="102" t="s">
        <v>145</v>
      </c>
      <c r="E49" s="105" t="s">
        <v>170</v>
      </c>
      <c r="F49" s="69">
        <v>702640.25</v>
      </c>
      <c r="G49" s="70">
        <v>597244.21</v>
      </c>
      <c r="H49" s="81">
        <v>597244.21</v>
      </c>
      <c r="I49" s="32"/>
      <c r="J49" s="32"/>
      <c r="K49" s="32"/>
      <c r="L49" s="32"/>
      <c r="M49" s="32"/>
      <c r="N49" s="32"/>
      <c r="O49" s="71"/>
      <c r="P49" s="71"/>
      <c r="Q49" s="71">
        <v>597244.21</v>
      </c>
      <c r="R49" s="71"/>
      <c r="S49" s="71"/>
      <c r="T49" s="67"/>
    </row>
    <row r="50" spans="1:20" s="33" customFormat="1" ht="130.5" customHeight="1">
      <c r="A50" s="9" t="s">
        <v>136</v>
      </c>
      <c r="B50" s="79"/>
      <c r="C50" s="105" t="s">
        <v>209</v>
      </c>
      <c r="D50" s="102" t="s">
        <v>151</v>
      </c>
      <c r="E50" s="87" t="s">
        <v>208</v>
      </c>
      <c r="F50" s="69">
        <v>643360.68</v>
      </c>
      <c r="G50" s="70"/>
      <c r="H50" s="81">
        <v>546856.57</v>
      </c>
      <c r="I50" s="32"/>
      <c r="J50" s="32"/>
      <c r="K50" s="32"/>
      <c r="L50" s="32"/>
      <c r="M50" s="32"/>
      <c r="N50" s="32"/>
      <c r="O50" s="71"/>
      <c r="P50" s="71"/>
      <c r="Q50" s="71"/>
      <c r="R50" s="71"/>
      <c r="S50" s="71"/>
      <c r="T50" s="67"/>
    </row>
    <row r="51" spans="1:20" s="33" customFormat="1" ht="105.75" customHeight="1">
      <c r="A51" s="9" t="s">
        <v>140</v>
      </c>
      <c r="B51" s="100"/>
      <c r="C51" s="105" t="s">
        <v>198</v>
      </c>
      <c r="D51" s="102" t="s">
        <v>151</v>
      </c>
      <c r="E51" s="105" t="s">
        <v>150</v>
      </c>
      <c r="F51" s="69">
        <v>419800</v>
      </c>
      <c r="G51" s="70"/>
      <c r="H51" s="32">
        <v>390414</v>
      </c>
      <c r="I51" s="32"/>
      <c r="J51" s="32"/>
      <c r="K51" s="32"/>
      <c r="L51" s="32"/>
      <c r="M51" s="32"/>
      <c r="N51" s="32"/>
      <c r="O51" s="71"/>
      <c r="P51" s="71"/>
      <c r="Q51" s="71"/>
      <c r="R51" s="71"/>
      <c r="S51" s="71"/>
      <c r="T51" s="67"/>
    </row>
    <row r="52" spans="1:20" s="33" customFormat="1" ht="105.75" customHeight="1">
      <c r="A52" s="9" t="s">
        <v>152</v>
      </c>
      <c r="B52" s="79">
        <v>43301</v>
      </c>
      <c r="C52" s="105" t="s">
        <v>55</v>
      </c>
      <c r="D52" s="102" t="s">
        <v>145</v>
      </c>
      <c r="E52" s="105" t="s">
        <v>147</v>
      </c>
      <c r="F52" s="106">
        <v>4084796.5</v>
      </c>
      <c r="G52" s="32">
        <v>3127485.75</v>
      </c>
      <c r="H52" s="32"/>
      <c r="I52" s="32"/>
      <c r="J52" s="32"/>
      <c r="K52" s="32"/>
      <c r="L52" s="32"/>
      <c r="M52" s="32"/>
      <c r="N52" s="32"/>
      <c r="O52" s="71"/>
      <c r="P52" s="71"/>
      <c r="Q52" s="71"/>
      <c r="R52" s="71">
        <v>2364272.88</v>
      </c>
      <c r="S52" s="71">
        <v>444510.56</v>
      </c>
      <c r="T52" s="67" t="s">
        <v>41</v>
      </c>
    </row>
    <row r="53" spans="1:20" s="33" customFormat="1" ht="105.75" customHeight="1">
      <c r="A53" s="9" t="s">
        <v>153</v>
      </c>
      <c r="B53" s="79">
        <v>43301</v>
      </c>
      <c r="C53" s="105" t="s">
        <v>55</v>
      </c>
      <c r="D53" s="102" t="s">
        <v>145</v>
      </c>
      <c r="E53" s="105" t="s">
        <v>148</v>
      </c>
      <c r="F53" s="106">
        <v>5524542.75</v>
      </c>
      <c r="G53" s="32">
        <v>4322957.39</v>
      </c>
      <c r="H53" s="32"/>
      <c r="I53" s="32"/>
      <c r="J53" s="32"/>
      <c r="K53" s="32"/>
      <c r="L53" s="32"/>
      <c r="M53" s="32"/>
      <c r="N53" s="32"/>
      <c r="O53" s="71"/>
      <c r="P53" s="71"/>
      <c r="Q53" s="71"/>
      <c r="R53" s="71"/>
      <c r="S53" s="71">
        <v>4063905.08</v>
      </c>
      <c r="T53" s="67" t="s">
        <v>41</v>
      </c>
    </row>
    <row r="54" spans="1:20" s="33" customFormat="1" ht="105.75" customHeight="1">
      <c r="A54" s="9" t="s">
        <v>154</v>
      </c>
      <c r="B54" s="79">
        <v>43315</v>
      </c>
      <c r="C54" s="105" t="s">
        <v>55</v>
      </c>
      <c r="D54" s="102" t="s">
        <v>145</v>
      </c>
      <c r="E54" s="105" t="s">
        <v>149</v>
      </c>
      <c r="F54" s="106">
        <v>8800708.52</v>
      </c>
      <c r="G54" s="32">
        <v>3749866.94</v>
      </c>
      <c r="H54" s="32"/>
      <c r="I54" s="32"/>
      <c r="J54" s="32"/>
      <c r="K54" s="32"/>
      <c r="L54" s="32"/>
      <c r="M54" s="32"/>
      <c r="N54" s="32"/>
      <c r="O54" s="71"/>
      <c r="P54" s="71"/>
      <c r="Q54" s="71"/>
      <c r="R54" s="71">
        <v>2760683.1</v>
      </c>
      <c r="S54" s="71"/>
      <c r="T54" s="67" t="s">
        <v>41</v>
      </c>
    </row>
    <row r="55" spans="1:20" s="33" customFormat="1" ht="113.25" customHeight="1">
      <c r="A55" s="9" t="s">
        <v>155</v>
      </c>
      <c r="B55" s="79">
        <v>43465</v>
      </c>
      <c r="C55" s="105" t="s">
        <v>55</v>
      </c>
      <c r="D55" s="102" t="s">
        <v>151</v>
      </c>
      <c r="E55" s="105" t="s">
        <v>150</v>
      </c>
      <c r="F55" s="106">
        <v>411100</v>
      </c>
      <c r="G55" s="32">
        <v>382323</v>
      </c>
      <c r="H55" s="32"/>
      <c r="I55" s="32"/>
      <c r="J55" s="32"/>
      <c r="K55" s="32"/>
      <c r="L55" s="32"/>
      <c r="M55" s="32"/>
      <c r="N55" s="32"/>
      <c r="O55" s="71"/>
      <c r="P55" s="71"/>
      <c r="Q55" s="71"/>
      <c r="R55" s="71">
        <v>382323</v>
      </c>
      <c r="S55" s="71"/>
      <c r="T55" s="67" t="s">
        <v>41</v>
      </c>
    </row>
    <row r="56" spans="1:20" s="33" customFormat="1" ht="105.75" customHeight="1">
      <c r="A56" s="9" t="s">
        <v>157</v>
      </c>
      <c r="B56" s="100" t="s">
        <v>159</v>
      </c>
      <c r="C56" s="105" t="s">
        <v>55</v>
      </c>
      <c r="D56" s="102" t="s">
        <v>160</v>
      </c>
      <c r="E56" s="105" t="s">
        <v>169</v>
      </c>
      <c r="F56" s="106">
        <v>2031861.3</v>
      </c>
      <c r="G56" s="32">
        <v>707474.35</v>
      </c>
      <c r="H56" s="32"/>
      <c r="I56" s="32"/>
      <c r="J56" s="32"/>
      <c r="K56" s="32"/>
      <c r="L56" s="32"/>
      <c r="M56" s="32"/>
      <c r="N56" s="32"/>
      <c r="O56" s="71"/>
      <c r="P56" s="71"/>
      <c r="Q56" s="71">
        <v>707474.35</v>
      </c>
      <c r="R56" s="71"/>
      <c r="S56" s="71"/>
      <c r="T56" s="67" t="s">
        <v>41</v>
      </c>
    </row>
    <row r="57" spans="1:20" s="33" customFormat="1" ht="105.75" customHeight="1">
      <c r="A57" s="9" t="s">
        <v>156</v>
      </c>
      <c r="B57" s="79">
        <v>43098</v>
      </c>
      <c r="C57" s="105" t="s">
        <v>196</v>
      </c>
      <c r="D57" s="102" t="s">
        <v>151</v>
      </c>
      <c r="E57" s="105" t="s">
        <v>197</v>
      </c>
      <c r="F57" s="106">
        <v>7680895</v>
      </c>
      <c r="G57" s="32">
        <v>1017684.81</v>
      </c>
      <c r="H57" s="32">
        <v>1017684.81</v>
      </c>
      <c r="I57" s="32"/>
      <c r="J57" s="32"/>
      <c r="K57" s="32"/>
      <c r="L57" s="32"/>
      <c r="M57" s="32"/>
      <c r="N57" s="32"/>
      <c r="O57" s="71"/>
      <c r="P57" s="71"/>
      <c r="Q57" s="71"/>
      <c r="R57" s="71"/>
      <c r="S57" s="71"/>
      <c r="T57" s="67" t="s">
        <v>41</v>
      </c>
    </row>
    <row r="58" spans="1:20" s="33" customFormat="1" ht="105.75" customHeight="1">
      <c r="A58" s="9" t="s">
        <v>158</v>
      </c>
      <c r="B58" s="100" t="s">
        <v>171</v>
      </c>
      <c r="C58" s="105" t="s">
        <v>185</v>
      </c>
      <c r="D58" s="102" t="s">
        <v>172</v>
      </c>
      <c r="E58" s="105" t="s">
        <v>173</v>
      </c>
      <c r="F58" s="106">
        <v>23600</v>
      </c>
      <c r="G58" s="32">
        <v>23364</v>
      </c>
      <c r="H58" s="32"/>
      <c r="I58" s="32"/>
      <c r="J58" s="32"/>
      <c r="K58" s="32"/>
      <c r="L58" s="32"/>
      <c r="M58" s="32"/>
      <c r="N58" s="32"/>
      <c r="O58" s="71"/>
      <c r="P58" s="71"/>
      <c r="Q58" s="32">
        <v>23364</v>
      </c>
      <c r="R58" s="32"/>
      <c r="S58" s="32"/>
      <c r="T58" s="67" t="s">
        <v>41</v>
      </c>
    </row>
    <row r="59" spans="1:20" s="33" customFormat="1" ht="105.75" customHeight="1">
      <c r="A59" s="9" t="s">
        <v>164</v>
      </c>
      <c r="B59" s="101" t="s">
        <v>221</v>
      </c>
      <c r="C59" s="105" t="s">
        <v>55</v>
      </c>
      <c r="D59" s="102" t="s">
        <v>222</v>
      </c>
      <c r="E59" s="105" t="s">
        <v>223</v>
      </c>
      <c r="F59" s="106">
        <v>859122.5</v>
      </c>
      <c r="G59" s="71" t="s">
        <v>224</v>
      </c>
      <c r="H59" s="32"/>
      <c r="I59" s="32"/>
      <c r="J59" s="32"/>
      <c r="K59" s="32"/>
      <c r="L59" s="32"/>
      <c r="M59" s="32"/>
      <c r="N59" s="32"/>
      <c r="O59" s="71"/>
      <c r="P59" s="71"/>
      <c r="Q59" s="32"/>
      <c r="R59" s="32"/>
      <c r="S59" s="32"/>
      <c r="T59" s="67"/>
    </row>
    <row r="60" spans="1:20" s="33" customFormat="1" ht="105.75" customHeight="1">
      <c r="A60" s="9" t="s">
        <v>211</v>
      </c>
      <c r="B60" s="100"/>
      <c r="C60" s="105" t="s">
        <v>202</v>
      </c>
      <c r="D60" s="102" t="s">
        <v>195</v>
      </c>
      <c r="E60" s="105" t="s">
        <v>205</v>
      </c>
      <c r="F60" s="106">
        <v>562417.84</v>
      </c>
      <c r="G60" s="32"/>
      <c r="H60" s="32">
        <v>478055.16</v>
      </c>
      <c r="I60" s="32"/>
      <c r="J60" s="32"/>
      <c r="K60" s="32"/>
      <c r="L60" s="32"/>
      <c r="M60" s="32"/>
      <c r="N60" s="32"/>
      <c r="O60" s="71"/>
      <c r="P60" s="71"/>
      <c r="Q60" s="32"/>
      <c r="R60" s="32"/>
      <c r="S60" s="32"/>
      <c r="T60" s="67"/>
    </row>
    <row r="61" spans="1:20" s="33" customFormat="1" ht="105.75" customHeight="1">
      <c r="A61" s="9" t="s">
        <v>212</v>
      </c>
      <c r="B61" s="100"/>
      <c r="C61" s="105" t="s">
        <v>202</v>
      </c>
      <c r="D61" s="102" t="s">
        <v>195</v>
      </c>
      <c r="E61" s="105" t="s">
        <v>203</v>
      </c>
      <c r="F61" s="106">
        <v>181750</v>
      </c>
      <c r="G61" s="32"/>
      <c r="H61" s="32">
        <v>159940</v>
      </c>
      <c r="I61" s="32"/>
      <c r="J61" s="32"/>
      <c r="K61" s="32"/>
      <c r="L61" s="32"/>
      <c r="M61" s="32"/>
      <c r="N61" s="32"/>
      <c r="O61" s="71"/>
      <c r="P61" s="71"/>
      <c r="Q61" s="32"/>
      <c r="R61" s="32"/>
      <c r="S61" s="32"/>
      <c r="T61" s="67"/>
    </row>
    <row r="62" spans="1:20" s="33" customFormat="1" ht="105.75" customHeight="1">
      <c r="A62" s="9" t="s">
        <v>213</v>
      </c>
      <c r="B62" s="79">
        <v>43488</v>
      </c>
      <c r="C62" s="105" t="s">
        <v>165</v>
      </c>
      <c r="D62" s="102" t="s">
        <v>166</v>
      </c>
      <c r="E62" s="105" t="s">
        <v>167</v>
      </c>
      <c r="F62" s="106">
        <v>538728.43</v>
      </c>
      <c r="G62" s="32">
        <v>457919.16</v>
      </c>
      <c r="H62" s="32"/>
      <c r="I62" s="32"/>
      <c r="J62" s="32"/>
      <c r="K62" s="32"/>
      <c r="L62" s="32"/>
      <c r="M62" s="32"/>
      <c r="N62" s="32"/>
      <c r="O62" s="71"/>
      <c r="P62" s="71"/>
      <c r="Q62" s="71"/>
      <c r="R62" s="71">
        <v>457919.16</v>
      </c>
      <c r="S62" s="71"/>
      <c r="T62" s="67" t="s">
        <v>41</v>
      </c>
    </row>
    <row r="63" spans="1:20" s="33" customFormat="1" ht="105.75" customHeight="1">
      <c r="A63" s="9" t="s">
        <v>214</v>
      </c>
      <c r="B63" s="79">
        <v>43823</v>
      </c>
      <c r="C63" s="105" t="s">
        <v>55</v>
      </c>
      <c r="D63" s="102" t="s">
        <v>39</v>
      </c>
      <c r="E63" s="105" t="s">
        <v>204</v>
      </c>
      <c r="F63" s="106">
        <v>50000</v>
      </c>
      <c r="G63" s="32">
        <v>50000</v>
      </c>
      <c r="H63" s="32">
        <v>50000</v>
      </c>
      <c r="I63" s="32"/>
      <c r="J63" s="32"/>
      <c r="K63" s="32"/>
      <c r="L63" s="32"/>
      <c r="M63" s="32"/>
      <c r="N63" s="32"/>
      <c r="O63" s="71"/>
      <c r="P63" s="71"/>
      <c r="Q63" s="71"/>
      <c r="R63" s="71"/>
      <c r="S63" s="71">
        <v>50000</v>
      </c>
      <c r="T63" s="67"/>
    </row>
    <row r="64" spans="1:20" s="33" customFormat="1" ht="105.75" customHeight="1">
      <c r="A64" s="9" t="s">
        <v>225</v>
      </c>
      <c r="B64" s="80" t="s">
        <v>220</v>
      </c>
      <c r="C64" s="105" t="s">
        <v>206</v>
      </c>
      <c r="D64" s="102" t="s">
        <v>166</v>
      </c>
      <c r="E64" s="105" t="s">
        <v>201</v>
      </c>
      <c r="F64" s="106">
        <v>1107681.97</v>
      </c>
      <c r="G64" s="32"/>
      <c r="H64" s="32">
        <v>863288.47</v>
      </c>
      <c r="I64" s="32"/>
      <c r="J64" s="32"/>
      <c r="K64" s="32"/>
      <c r="L64" s="32"/>
      <c r="M64" s="32"/>
      <c r="N64" s="32"/>
      <c r="O64" s="71"/>
      <c r="P64" s="71"/>
      <c r="Q64" s="71"/>
      <c r="R64" s="71"/>
      <c r="S64" s="71"/>
      <c r="T64" s="67"/>
    </row>
    <row r="65" spans="1:20" s="33" customFormat="1" ht="132.75" customHeight="1">
      <c r="A65" s="9" t="s">
        <v>215</v>
      </c>
      <c r="B65" s="100"/>
      <c r="C65" s="105" t="s">
        <v>202</v>
      </c>
      <c r="D65" s="102" t="s">
        <v>168</v>
      </c>
      <c r="E65" s="105" t="s">
        <v>167</v>
      </c>
      <c r="F65" s="106">
        <v>112854.38</v>
      </c>
      <c r="G65" s="32"/>
      <c r="H65" s="32">
        <v>95926.22</v>
      </c>
      <c r="I65" s="32"/>
      <c r="J65" s="32"/>
      <c r="K65" s="32"/>
      <c r="L65" s="32"/>
      <c r="M65" s="32"/>
      <c r="N65" s="32"/>
      <c r="O65" s="71"/>
      <c r="P65" s="71"/>
      <c r="Q65" s="71"/>
      <c r="R65" s="71"/>
      <c r="S65" s="71"/>
      <c r="T65" s="67" t="s">
        <v>41</v>
      </c>
    </row>
    <row r="66" spans="1:20" s="33" customFormat="1" ht="128.25" customHeight="1">
      <c r="A66" s="9" t="s">
        <v>216</v>
      </c>
      <c r="B66" s="100"/>
      <c r="C66" s="105" t="s">
        <v>174</v>
      </c>
      <c r="D66" s="102" t="s">
        <v>175</v>
      </c>
      <c r="E66" s="105" t="s">
        <v>176</v>
      </c>
      <c r="F66" s="106">
        <v>969641</v>
      </c>
      <c r="G66" s="32">
        <v>775712</v>
      </c>
      <c r="H66" s="32"/>
      <c r="I66" s="32"/>
      <c r="J66" s="32"/>
      <c r="K66" s="32"/>
      <c r="L66" s="32"/>
      <c r="M66" s="32"/>
      <c r="N66" s="32"/>
      <c r="O66" s="71"/>
      <c r="P66" s="71"/>
      <c r="Q66" s="71"/>
      <c r="R66" s="71"/>
      <c r="S66" s="71"/>
      <c r="T66" s="67" t="s">
        <v>41</v>
      </c>
    </row>
    <row r="67" spans="1:20" s="33" customFormat="1" ht="105.75" customHeight="1">
      <c r="A67" s="9" t="s">
        <v>217</v>
      </c>
      <c r="B67" s="100"/>
      <c r="C67" s="105" t="s">
        <v>177</v>
      </c>
      <c r="D67" s="102" t="s">
        <v>178</v>
      </c>
      <c r="E67" s="105" t="s">
        <v>179</v>
      </c>
      <c r="F67" s="106">
        <v>5602011.75</v>
      </c>
      <c r="G67" s="32"/>
      <c r="H67" s="32">
        <v>2505188.21</v>
      </c>
      <c r="I67" s="32"/>
      <c r="J67" s="32"/>
      <c r="K67" s="32"/>
      <c r="L67" s="32"/>
      <c r="M67" s="32"/>
      <c r="N67" s="32"/>
      <c r="O67" s="71"/>
      <c r="P67" s="71"/>
      <c r="Q67" s="71"/>
      <c r="R67" s="71"/>
      <c r="S67" s="71"/>
      <c r="T67" s="67" t="s">
        <v>41</v>
      </c>
    </row>
    <row r="68" spans="1:20" s="33" customFormat="1" ht="140.25" customHeight="1">
      <c r="A68" s="9" t="s">
        <v>226</v>
      </c>
      <c r="B68" s="100"/>
      <c r="C68" s="105" t="s">
        <v>219</v>
      </c>
      <c r="D68" s="102" t="s">
        <v>145</v>
      </c>
      <c r="E68" s="105" t="s">
        <v>180</v>
      </c>
      <c r="F68" s="106">
        <v>643360.68</v>
      </c>
      <c r="G68" s="32"/>
      <c r="H68" s="32">
        <v>546856.57</v>
      </c>
      <c r="I68" s="32"/>
      <c r="J68" s="32"/>
      <c r="K68" s="32"/>
      <c r="L68" s="32"/>
      <c r="M68" s="32"/>
      <c r="N68" s="32"/>
      <c r="O68" s="71"/>
      <c r="P68" s="71"/>
      <c r="Q68" s="71"/>
      <c r="R68" s="71"/>
      <c r="S68" s="71"/>
      <c r="T68" s="67" t="s">
        <v>41</v>
      </c>
    </row>
    <row r="69" spans="1:20" s="33" customFormat="1" ht="140.25" customHeight="1">
      <c r="A69" s="9" t="s">
        <v>227</v>
      </c>
      <c r="B69" s="101" t="s">
        <v>183</v>
      </c>
      <c r="C69" s="105" t="s">
        <v>55</v>
      </c>
      <c r="D69" s="102" t="s">
        <v>40</v>
      </c>
      <c r="E69" s="101" t="s">
        <v>184</v>
      </c>
      <c r="F69" s="106">
        <v>908492.91</v>
      </c>
      <c r="G69" s="74">
        <v>1008513</v>
      </c>
      <c r="H69" s="32">
        <v>109955.05</v>
      </c>
      <c r="I69" s="32"/>
      <c r="J69" s="32"/>
      <c r="K69" s="32"/>
      <c r="L69" s="32"/>
      <c r="M69" s="32"/>
      <c r="N69" s="32"/>
      <c r="O69" s="71"/>
      <c r="P69" s="71">
        <v>535345.2</v>
      </c>
      <c r="Q69" s="71">
        <v>363212.75</v>
      </c>
      <c r="R69" s="71"/>
      <c r="S69" s="71"/>
      <c r="T69" s="67" t="s">
        <v>41</v>
      </c>
    </row>
    <row r="70" spans="1:20" s="33" customFormat="1" ht="140.25" customHeight="1">
      <c r="A70" s="100" t="s">
        <v>218</v>
      </c>
      <c r="B70" s="101" t="s">
        <v>229</v>
      </c>
      <c r="C70" s="105" t="s">
        <v>228</v>
      </c>
      <c r="D70" s="105" t="s">
        <v>207</v>
      </c>
      <c r="E70" s="107" t="s">
        <v>193</v>
      </c>
      <c r="F70" s="110">
        <v>9049795</v>
      </c>
      <c r="G70" s="109">
        <v>2302619.52</v>
      </c>
      <c r="H70" s="108"/>
      <c r="I70" s="32"/>
      <c r="J70" s="32"/>
      <c r="K70" s="32"/>
      <c r="L70" s="32"/>
      <c r="M70" s="32"/>
      <c r="N70" s="32"/>
      <c r="O70" s="71"/>
      <c r="P70" s="71"/>
      <c r="Q70" s="71"/>
      <c r="R70" s="71"/>
      <c r="S70" s="71"/>
      <c r="T70" s="67" t="s">
        <v>194</v>
      </c>
    </row>
    <row r="71" spans="1:20" ht="63.75" customHeight="1">
      <c r="A71" s="9">
        <v>98</v>
      </c>
      <c r="B71" s="100"/>
      <c r="C71" s="16"/>
      <c r="D71" s="2"/>
      <c r="E71" s="101" t="s">
        <v>122</v>
      </c>
      <c r="F71" s="36"/>
      <c r="G71" s="19"/>
      <c r="H71" s="19">
        <f>H3+H37+H52+H53+H54+H55+H57+H62+H65+H67+H68</f>
        <v>6286981.8100000005</v>
      </c>
      <c r="I71" s="34">
        <f>I3</f>
        <v>671361.56</v>
      </c>
      <c r="J71" s="34">
        <f>J3+J6+J7+J8+J9+J10+J11+J12+J13+J14+J15+J18</f>
        <v>5169102.499999999</v>
      </c>
      <c r="K71" s="34">
        <f>K2+K3+K6+K7+K10+K15+K17+K20+K23+K24+K25+K26+K27</f>
        <v>5196471.459999999</v>
      </c>
      <c r="L71" s="32">
        <f>L3+L10+L15+L20+L27+L29+L36+L30</f>
        <v>4986116.16</v>
      </c>
      <c r="M71" s="32" t="e">
        <f>M10+M27+M30+M31+M20+M39+#REF!+M15</f>
        <v>#REF!</v>
      </c>
      <c r="N71" s="32" t="e">
        <f>N15+N20+N27+N34+N41+N43+#REF!</f>
        <v>#REF!</v>
      </c>
      <c r="O71" s="32">
        <f>O45+O42+O41+O38+O32</f>
        <v>4527892.859999999</v>
      </c>
      <c r="P71" s="32">
        <f>P69</f>
        <v>535345.2</v>
      </c>
      <c r="Q71" s="32">
        <f>Q56+Q58+Q69</f>
        <v>1094051.1</v>
      </c>
      <c r="R71" s="32"/>
      <c r="S71" s="32"/>
      <c r="T71" s="35"/>
    </row>
    <row r="72" spans="1:20" s="39" customFormat="1" ht="15.75">
      <c r="A72" s="9">
        <v>99</v>
      </c>
      <c r="C72" s="40"/>
      <c r="D72" s="41"/>
      <c r="E72" s="42"/>
      <c r="F72" s="43">
        <f aca="true" t="shared" si="0" ref="F72:Q72">SUM(F2:F69)</f>
        <v>132935823.28000002</v>
      </c>
      <c r="G72" s="43">
        <f t="shared" si="0"/>
        <v>61768524.51</v>
      </c>
      <c r="H72" s="43">
        <f t="shared" si="0"/>
        <v>18674334.660000004</v>
      </c>
      <c r="I72" s="43">
        <f t="shared" si="0"/>
        <v>1371361.56</v>
      </c>
      <c r="J72" s="43">
        <f t="shared" si="0"/>
        <v>6292942.040000001</v>
      </c>
      <c r="K72" s="43">
        <f t="shared" si="0"/>
        <v>5890082.93</v>
      </c>
      <c r="L72" s="43">
        <f t="shared" si="0"/>
        <v>6721911.300000001</v>
      </c>
      <c r="M72" s="43">
        <f t="shared" si="0"/>
        <v>12091367.37</v>
      </c>
      <c r="N72" s="43">
        <f t="shared" si="0"/>
        <v>5748546.5</v>
      </c>
      <c r="O72" s="43">
        <f t="shared" si="0"/>
        <v>5322211.2</v>
      </c>
      <c r="P72" s="43">
        <f t="shared" si="0"/>
        <v>600369.86</v>
      </c>
      <c r="Q72" s="43">
        <f t="shared" si="0"/>
        <v>3621827.91</v>
      </c>
      <c r="R72" s="43">
        <f>SUM(R62:R71)</f>
        <v>457919.16</v>
      </c>
      <c r="S72" s="43">
        <f>SUM(S62:S71)</f>
        <v>50000</v>
      </c>
      <c r="T72" s="44"/>
    </row>
    <row r="73" spans="1:20" s="52" customFormat="1" ht="15.75">
      <c r="A73" s="9">
        <v>100</v>
      </c>
      <c r="B73" s="45"/>
      <c r="C73" s="46"/>
      <c r="D73" s="47"/>
      <c r="E73" s="48" t="s">
        <v>102</v>
      </c>
      <c r="F73" s="49" t="s">
        <v>99</v>
      </c>
      <c r="G73" s="50" t="e">
        <f>I71+J71+K71+L71+M71+N71+O71+P71+Q71</f>
        <v>#REF!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/>
    </row>
    <row r="74" spans="1:19" ht="15.75">
      <c r="A74" s="9">
        <v>101</v>
      </c>
      <c r="F74" s="56" t="s">
        <v>100</v>
      </c>
      <c r="G74" s="57">
        <f>G5+G16+G19+G28+G33+G35</f>
        <v>6166343.28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5.75">
      <c r="A75" s="9">
        <v>102</v>
      </c>
      <c r="F75" s="56" t="s">
        <v>101</v>
      </c>
      <c r="G75" s="57">
        <f>G21+G22</f>
        <v>6203297.07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15.75">
      <c r="A76" s="9">
        <v>103</v>
      </c>
      <c r="F76" s="59" t="s">
        <v>163</v>
      </c>
      <c r="G76" s="60">
        <f>H71</f>
        <v>6286981.8100000005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1:8" ht="15.75">
      <c r="A77" s="9">
        <v>104</v>
      </c>
      <c r="F77" s="59" t="s">
        <v>192</v>
      </c>
      <c r="G77" s="61">
        <f>G47+G52+G53+G54+G66+H69</f>
        <v>14131030.13</v>
      </c>
      <c r="H77" s="62"/>
    </row>
    <row r="78" spans="1:19" ht="15.75">
      <c r="A78" s="9">
        <v>105</v>
      </c>
      <c r="G78" s="63"/>
      <c r="H78" s="62"/>
      <c r="I78" s="62"/>
      <c r="J78" s="63"/>
      <c r="K78" s="60"/>
      <c r="L78" s="60"/>
      <c r="M78" s="60"/>
      <c r="N78" s="60"/>
      <c r="O78" s="60"/>
      <c r="P78" s="60"/>
      <c r="Q78" s="60"/>
      <c r="R78" s="60"/>
      <c r="S78" s="60"/>
    </row>
    <row r="79" spans="1:11" ht="15.75">
      <c r="A79" s="9">
        <v>106</v>
      </c>
      <c r="E79" s="64"/>
      <c r="F79" s="60"/>
      <c r="G79" s="62"/>
      <c r="H79" s="62"/>
      <c r="I79" s="62"/>
      <c r="J79" s="62"/>
      <c r="K79" s="62"/>
    </row>
    <row r="80" spans="1:9" ht="15.75">
      <c r="A80" s="9">
        <v>107</v>
      </c>
      <c r="E80" s="64"/>
      <c r="F80" s="62"/>
      <c r="G80" s="60"/>
      <c r="H80" s="60"/>
      <c r="I80" s="60"/>
    </row>
    <row r="81" spans="1:9" ht="15.75">
      <c r="A81" s="9">
        <v>108</v>
      </c>
      <c r="E81" s="65"/>
      <c r="F81" s="60"/>
      <c r="G81" s="60"/>
      <c r="H81" s="60"/>
      <c r="I81" s="60"/>
    </row>
    <row r="82" spans="1:10" ht="15.75">
      <c r="A82" s="9">
        <v>109</v>
      </c>
      <c r="E82" s="65"/>
      <c r="F82" s="60"/>
      <c r="G82" s="60"/>
      <c r="H82" s="60"/>
      <c r="I82" s="60"/>
      <c r="J82" s="60"/>
    </row>
    <row r="83" spans="1:6" ht="15.75">
      <c r="A83" s="9">
        <v>110</v>
      </c>
      <c r="E83" s="65"/>
      <c r="F83" s="62"/>
    </row>
    <row r="84" spans="5:9" ht="14.25">
      <c r="E84" s="66"/>
      <c r="F84" s="60"/>
      <c r="G84" s="60"/>
      <c r="H84" s="60"/>
      <c r="I84" s="60"/>
    </row>
    <row r="85" spans="5:6" ht="14.25">
      <c r="E85" s="64"/>
      <c r="F85" s="62"/>
    </row>
    <row r="89" ht="14.25">
      <c r="F89" s="60"/>
    </row>
    <row r="90" ht="14.25">
      <c r="F90" s="60"/>
    </row>
    <row r="93" spans="7:9" ht="14.25">
      <c r="G93" s="60"/>
      <c r="H93" s="60"/>
      <c r="I93" s="60"/>
    </row>
  </sheetData>
  <sheetProtection/>
  <mergeCells count="49">
    <mergeCell ref="A34:A35"/>
    <mergeCell ref="B34:B35"/>
    <mergeCell ref="C34:C35"/>
    <mergeCell ref="D34:D35"/>
    <mergeCell ref="E34:E35"/>
    <mergeCell ref="F34:F35"/>
    <mergeCell ref="F25:F26"/>
    <mergeCell ref="A32:A33"/>
    <mergeCell ref="B32:B33"/>
    <mergeCell ref="C32:C33"/>
    <mergeCell ref="D32:D33"/>
    <mergeCell ref="E32:E33"/>
    <mergeCell ref="F32:F33"/>
    <mergeCell ref="A20:A21"/>
    <mergeCell ref="C20:C21"/>
    <mergeCell ref="E20:E21"/>
    <mergeCell ref="A25:A26"/>
    <mergeCell ref="C25:C26"/>
    <mergeCell ref="D25:D26"/>
    <mergeCell ref="E25:E26"/>
    <mergeCell ref="A13:A14"/>
    <mergeCell ref="C13:C14"/>
    <mergeCell ref="D13:D14"/>
    <mergeCell ref="E13:E14"/>
    <mergeCell ref="F13:F14"/>
    <mergeCell ref="A15:A16"/>
    <mergeCell ref="B15:B16"/>
    <mergeCell ref="C15:C16"/>
    <mergeCell ref="E15:E16"/>
    <mergeCell ref="F15:F16"/>
    <mergeCell ref="T3:T4"/>
    <mergeCell ref="B4:B5"/>
    <mergeCell ref="A8:A9"/>
    <mergeCell ref="C8:C9"/>
    <mergeCell ref="D8:D9"/>
    <mergeCell ref="E8:E9"/>
    <mergeCell ref="F8:F9"/>
    <mergeCell ref="H3:H4"/>
    <mergeCell ref="I3:I4"/>
    <mergeCell ref="J3:J4"/>
    <mergeCell ref="K3:K4"/>
    <mergeCell ref="L3:L4"/>
    <mergeCell ref="M3:M4"/>
    <mergeCell ref="A3:A5"/>
    <mergeCell ref="C3:C5"/>
    <mergeCell ref="D3:D5"/>
    <mergeCell ref="E3:E5"/>
    <mergeCell ref="F3:F5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a.kleszcz</dc:creator>
  <cp:keywords/>
  <dc:description/>
  <cp:lastModifiedBy>Agnieszka Kleszcz</cp:lastModifiedBy>
  <cp:lastPrinted>2015-03-25T10:32:05Z</cp:lastPrinted>
  <dcterms:created xsi:type="dcterms:W3CDTF">2013-04-03T05:44:56Z</dcterms:created>
  <dcterms:modified xsi:type="dcterms:W3CDTF">2024-03-12T15:53:59Z</dcterms:modified>
  <cp:category/>
  <cp:version/>
  <cp:contentType/>
  <cp:contentStatus/>
</cp:coreProperties>
</file>